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0740" activeTab="1"/>
  </bookViews>
  <sheets>
    <sheet name="adatszolg_2008" sheetId="1" r:id="rId1"/>
    <sheet name="adatszolg_2009" sheetId="2" r:id="rId2"/>
  </sheets>
  <definedNames/>
  <calcPr fullCalcOnLoad="1"/>
</workbook>
</file>

<file path=xl/comments1.xml><?xml version="1.0" encoding="utf-8"?>
<comments xmlns="http://schemas.openxmlformats.org/spreadsheetml/2006/main">
  <authors>
    <author>Szab? Istv?n</author>
  </authors>
  <commentList>
    <comment ref="B13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19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18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panasz/előfizető*1000
</t>
        </r>
      </text>
    </comment>
    <comment ref="B39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44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panasz/előfizető*1000
</t>
        </r>
      </text>
    </comment>
    <comment ref="B45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65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70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panasz/előfizető*1000
</t>
        </r>
      </text>
    </comment>
    <comment ref="B71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</commentList>
</comments>
</file>

<file path=xl/comments2.xml><?xml version="1.0" encoding="utf-8"?>
<comments xmlns="http://schemas.openxmlformats.org/spreadsheetml/2006/main">
  <authors>
    <author>Szab? Istv?n</author>
  </authors>
  <commentList>
    <comment ref="B13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19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18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panasz/előfizető*1000
</t>
        </r>
      </text>
    </comment>
    <comment ref="B39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44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panasz/előfizető*1000
</t>
        </r>
      </text>
    </comment>
    <comment ref="B45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65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  <comment ref="B70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panasz/előfizető*1000
</t>
        </r>
      </text>
    </comment>
    <comment ref="B71" authorId="0">
      <text>
        <r>
          <rPr>
            <b/>
            <sz val="8"/>
            <rFont val="Tahoma"/>
            <family val="0"/>
          </rPr>
          <t>Szabó István:</t>
        </r>
        <r>
          <rPr>
            <sz val="8"/>
            <rFont val="Tahoma"/>
            <family val="0"/>
          </rPr>
          <t xml:space="preserve">
ha forgalom mérésen alapul a számlázás</t>
        </r>
      </text>
    </comment>
  </commentList>
</comments>
</file>

<file path=xl/sharedStrings.xml><?xml version="1.0" encoding="utf-8"?>
<sst xmlns="http://schemas.openxmlformats.org/spreadsheetml/2006/main" count="398" uniqueCount="78">
  <si>
    <t>I. A szolgáltatáshoz való hozzáférés</t>
  </si>
  <si>
    <t>1.</t>
  </si>
  <si>
    <t>db</t>
  </si>
  <si>
    <t>2.</t>
  </si>
  <si>
    <t>3.</t>
  </si>
  <si>
    <t>II. Információ-ellátás, szolgáltatás helyreállítás, számlázás</t>
  </si>
  <si>
    <t>4.</t>
  </si>
  <si>
    <t>Forgalommérésen alapul e a számlázás</t>
  </si>
  <si>
    <t>nem</t>
  </si>
  <si>
    <t>igen</t>
  </si>
  <si>
    <t>Új előfizetői hozzáférési pont létesítése</t>
  </si>
  <si>
    <t>nap</t>
  </si>
  <si>
    <t>Minőségi panaszok hibaelhárítási ideje</t>
  </si>
  <si>
    <t>Rendelkezésre állás éves</t>
  </si>
  <si>
    <t xml:space="preserve">Ügyfélszolgálati jelentkezések 120 mp </t>
  </si>
  <si>
    <t>saját</t>
  </si>
  <si>
    <t>iso+saját</t>
  </si>
  <si>
    <t>tanúsító szervezet</t>
  </si>
  <si>
    <t>Előfizetők száma a beszámolási időszak végén 2008.dec.31.</t>
  </si>
  <si>
    <t>Az előfizetői szerződést megszüntető előfizetők száma 2008.-ban</t>
  </si>
  <si>
    <t>célérték</t>
  </si>
  <si>
    <t>teljesítés</t>
  </si>
  <si>
    <t>Új előfizetői hozzáférési pont létesítése éves átlagban</t>
  </si>
  <si>
    <t>Bejelentett előfizetői panaszok száma 1000 főre vetítve</t>
  </si>
  <si>
    <t>ebből minőségi panasz</t>
  </si>
  <si>
    <t>a minőségiből jogos</t>
  </si>
  <si>
    <t>db/1000</t>
  </si>
  <si>
    <t>a bejelentettből díjreklamáció</t>
  </si>
  <si>
    <t>abból jogos</t>
  </si>
  <si>
    <t>a bejelentettből az ügyintézéssel kapcsolatban</t>
  </si>
  <si>
    <t>Hibaelhárítás éves átlagban</t>
  </si>
  <si>
    <t>óra</t>
  </si>
  <si>
    <t>Díjreklamaáció kivizsgálása és elhárításának ideje éves átlagban</t>
  </si>
  <si>
    <t>Internet</t>
  </si>
  <si>
    <t>Garantált letöltési sebesség hálózaton belül</t>
  </si>
  <si>
    <t>teljesített</t>
  </si>
  <si>
    <t>névleges</t>
  </si>
  <si>
    <t>Számlázási díjreklamáció elhárítási ideje</t>
  </si>
  <si>
    <t>%</t>
  </si>
  <si>
    <t>megys.</t>
  </si>
  <si>
    <t>Garantált feltöltési sebesség hálózaton belül</t>
  </si>
  <si>
    <t>Telefon helyhez kötött</t>
  </si>
  <si>
    <t>Mgfelelősségi nyilatkozat módja</t>
  </si>
  <si>
    <t>sikertelen hívások aránya</t>
  </si>
  <si>
    <t>Hívás felépítés ideje</t>
  </si>
  <si>
    <t>mp</t>
  </si>
  <si>
    <t>Valamennyi csatorna vivőszintje</t>
  </si>
  <si>
    <t>dBuV</t>
  </si>
  <si>
    <t>Szomszédos csatornák közötti legnagyobb jelszint különbség</t>
  </si>
  <si>
    <t>dB</t>
  </si>
  <si>
    <t>Vivő/zaj viszony</t>
  </si>
  <si>
    <t>bithiba arány</t>
  </si>
  <si>
    <t>modulációs hibaarány</t>
  </si>
  <si>
    <t>dvdbT és DVB-S</t>
  </si>
  <si>
    <t>DVCB- C</t>
  </si>
  <si>
    <t>arány</t>
  </si>
  <si>
    <t>analóg</t>
  </si>
  <si>
    <t>analóg, dvdbT és DVB-S</t>
  </si>
  <si>
    <t>régi 5120</t>
  </si>
  <si>
    <t>régi 4096</t>
  </si>
  <si>
    <t>régi 3072</t>
  </si>
  <si>
    <t>régi 2048</t>
  </si>
  <si>
    <t>start</t>
  </si>
  <si>
    <t>basic</t>
  </si>
  <si>
    <t>medium</t>
  </si>
  <si>
    <t>upper</t>
  </si>
  <si>
    <t>régi s</t>
  </si>
  <si>
    <t>régi b</t>
  </si>
  <si>
    <t>régi m</t>
  </si>
  <si>
    <t>régi u</t>
  </si>
  <si>
    <t>ÁLTALÁNOS adatok - INTERNET</t>
  </si>
  <si>
    <t>ÁLTALÁNOS adatok - TELEFON</t>
  </si>
  <si>
    <t>Kábel TV szolgáltatás</t>
  </si>
  <si>
    <t>ÁLTALÁNOS adatok  - KÁBELTV</t>
  </si>
  <si>
    <t>x</t>
  </si>
  <si>
    <t>nincs digitv</t>
  </si>
  <si>
    <t>Előfizetők száma a beszámolási időszak végén 2009.dec.31.</t>
  </si>
  <si>
    <t>Az előfizetői szerződést megszüntető előfizetők száma 2009.-ban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</si>
</sst>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</numFmts>
  <fonts count="14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sz val="12"/>
      <name val="Arial CE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" borderId="3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0" fontId="3" fillId="3" borderId="10" xfId="0" applyFont="1" applyFill="1" applyBorder="1" applyAlignment="1" applyProtection="1">
      <alignment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1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4" fillId="3" borderId="18" xfId="0" applyFont="1" applyFill="1" applyBorder="1" applyAlignment="1" applyProtection="1">
      <alignment/>
      <protection/>
    </xf>
    <xf numFmtId="0" fontId="4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22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44" fontId="3" fillId="6" borderId="23" xfId="19" applyFont="1" applyFill="1" applyBorder="1" applyAlignment="1">
      <alignment/>
    </xf>
    <xf numFmtId="44" fontId="3" fillId="6" borderId="0" xfId="19" applyFont="1" applyFill="1" applyBorder="1" applyAlignment="1">
      <alignment/>
    </xf>
    <xf numFmtId="0" fontId="3" fillId="7" borderId="1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3" borderId="22" xfId="0" applyFont="1" applyFill="1" applyBorder="1" applyAlignment="1">
      <alignment/>
    </xf>
    <xf numFmtId="0" fontId="8" fillId="3" borderId="10" xfId="0" applyFont="1" applyFill="1" applyBorder="1" applyAlignment="1" applyProtection="1">
      <alignment vertical="center"/>
      <protection/>
    </xf>
    <xf numFmtId="0" fontId="3" fillId="4" borderId="27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6" borderId="27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0" fillId="3" borderId="4" xfId="0" applyFont="1" applyFill="1" applyBorder="1" applyAlignment="1" applyProtection="1">
      <alignment horizontal="center"/>
      <protection/>
    </xf>
    <xf numFmtId="3" fontId="10" fillId="2" borderId="1" xfId="0" applyNumberFormat="1" applyFont="1" applyFill="1" applyBorder="1" applyAlignment="1" applyProtection="1">
      <alignment/>
      <protection locked="0"/>
    </xf>
    <xf numFmtId="3" fontId="10" fillId="2" borderId="28" xfId="0" applyNumberFormat="1" applyFont="1" applyFill="1" applyBorder="1" applyAlignment="1" applyProtection="1">
      <alignment/>
      <protection locked="0"/>
    </xf>
    <xf numFmtId="3" fontId="10" fillId="3" borderId="28" xfId="0" applyNumberFormat="1" applyFont="1" applyFill="1" applyBorder="1" applyAlignment="1" applyProtection="1">
      <alignment/>
      <protection locked="0"/>
    </xf>
    <xf numFmtId="3" fontId="10" fillId="3" borderId="29" xfId="0" applyNumberFormat="1" applyFont="1" applyFill="1" applyBorder="1" applyAlignment="1" applyProtection="1">
      <alignment/>
      <protection locked="0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4" fontId="5" fillId="3" borderId="14" xfId="0" applyNumberFormat="1" applyFont="1" applyFill="1" applyBorder="1" applyAlignment="1" applyProtection="1">
      <alignment/>
      <protection/>
    </xf>
    <xf numFmtId="0" fontId="10" fillId="3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0" fillId="0" borderId="0" xfId="0" applyFont="1" applyAlignment="1">
      <alignment/>
    </xf>
    <xf numFmtId="3" fontId="11" fillId="3" borderId="28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2" borderId="8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7" borderId="19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3" fillId="3" borderId="30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0" fontId="3" fillId="3" borderId="31" xfId="0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3" fillId="3" borderId="31" xfId="0" applyFont="1" applyFill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vertical="center" wrapText="1"/>
      <protection/>
    </xf>
    <xf numFmtId="0" fontId="3" fillId="3" borderId="31" xfId="0" applyFont="1" applyFill="1" applyBorder="1" applyAlignment="1" applyProtection="1">
      <alignment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3" borderId="31" xfId="0" applyFont="1" applyFill="1" applyBorder="1" applyAlignment="1" applyProtection="1">
      <alignment horizontal="center" wrapText="1"/>
      <protection/>
    </xf>
    <xf numFmtId="0" fontId="3" fillId="3" borderId="19" xfId="0" applyFont="1" applyFill="1" applyBorder="1" applyAlignment="1" applyProtection="1">
      <alignment horizontal="center" wrapText="1"/>
      <protection/>
    </xf>
    <xf numFmtId="0" fontId="3" fillId="3" borderId="32" xfId="0" applyFont="1" applyFill="1" applyBorder="1" applyAlignment="1" applyProtection="1">
      <alignment wrapText="1"/>
      <protection/>
    </xf>
    <xf numFmtId="0" fontId="3" fillId="3" borderId="33" xfId="0" applyFont="1" applyFill="1" applyBorder="1" applyAlignment="1" applyProtection="1">
      <alignment wrapText="1"/>
      <protection/>
    </xf>
    <xf numFmtId="0" fontId="3" fillId="3" borderId="34" xfId="0" applyFont="1" applyFill="1" applyBorder="1" applyAlignment="1" applyProtection="1">
      <alignment wrapText="1"/>
      <protection/>
    </xf>
    <xf numFmtId="0" fontId="3" fillId="3" borderId="35" xfId="0" applyFont="1" applyFill="1" applyBorder="1" applyAlignment="1" applyProtection="1">
      <alignment wrapText="1"/>
      <protection/>
    </xf>
    <xf numFmtId="0" fontId="3" fillId="3" borderId="36" xfId="0" applyFont="1" applyFill="1" applyBorder="1" applyAlignment="1" applyProtection="1">
      <alignment wrapText="1"/>
      <protection/>
    </xf>
    <xf numFmtId="0" fontId="3" fillId="3" borderId="37" xfId="0" applyFont="1" applyFill="1" applyBorder="1" applyAlignment="1" applyProtection="1">
      <alignment wrapText="1"/>
      <protection/>
    </xf>
    <xf numFmtId="0" fontId="4" fillId="5" borderId="38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0" fillId="9" borderId="29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wrapText="1"/>
      <protection/>
    </xf>
    <xf numFmtId="0" fontId="3" fillId="3" borderId="28" xfId="0" applyFont="1" applyFill="1" applyBorder="1" applyAlignment="1" applyProtection="1">
      <alignment wrapText="1"/>
      <protection/>
    </xf>
    <xf numFmtId="0" fontId="3" fillId="3" borderId="28" xfId="0" applyFont="1" applyFill="1" applyBorder="1" applyAlignment="1" applyProtection="1">
      <alignment/>
      <protection/>
    </xf>
    <xf numFmtId="0" fontId="4" fillId="5" borderId="2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 wrapText="1"/>
      <protection/>
    </xf>
    <xf numFmtId="0" fontId="3" fillId="3" borderId="29" xfId="0" applyFont="1" applyFill="1" applyBorder="1" applyAlignment="1" applyProtection="1">
      <alignment/>
      <protection/>
    </xf>
    <xf numFmtId="0" fontId="3" fillId="3" borderId="32" xfId="0" applyFont="1" applyFill="1" applyBorder="1" applyAlignment="1" applyProtection="1">
      <alignment horizontal="right" wrapText="1"/>
      <protection/>
    </xf>
    <xf numFmtId="0" fontId="3" fillId="3" borderId="33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="75" zoomScaleNormal="75" workbookViewId="0" topLeftCell="A16">
      <selection activeCell="A1" sqref="A1:E1"/>
    </sheetView>
  </sheetViews>
  <sheetFormatPr defaultColWidth="9.00390625" defaultRowHeight="12.75"/>
  <cols>
    <col min="1" max="1" width="5.875" style="0" customWidth="1"/>
    <col min="2" max="2" width="49.00390625" style="0" customWidth="1"/>
    <col min="3" max="3" width="22.125" style="0" customWidth="1"/>
    <col min="4" max="4" width="12.375" style="79" customWidth="1"/>
    <col min="5" max="5" width="10.875" style="0" bestFit="1" customWidth="1"/>
    <col min="6" max="6" width="12.125" style="0" customWidth="1"/>
    <col min="7" max="7" width="14.75390625" style="0" customWidth="1"/>
    <col min="8" max="8" width="13.875" style="0" customWidth="1"/>
    <col min="9" max="9" width="14.25390625" style="0" customWidth="1"/>
    <col min="12" max="12" width="14.125" style="0" customWidth="1"/>
    <col min="13" max="13" width="13.00390625" style="0" customWidth="1"/>
    <col min="14" max="14" width="13.125" style="0" customWidth="1"/>
  </cols>
  <sheetData>
    <row r="1" spans="1:21" ht="20.25" customHeight="1" thickBot="1">
      <c r="A1" s="62"/>
      <c r="B1" s="109" t="s">
        <v>70</v>
      </c>
      <c r="C1" s="109"/>
      <c r="D1" s="109"/>
      <c r="E1" s="109"/>
      <c r="F1" s="29"/>
      <c r="G1" s="25" t="s">
        <v>33</v>
      </c>
      <c r="H1" s="26"/>
      <c r="I1" s="26"/>
      <c r="J1" s="26"/>
      <c r="K1" s="3"/>
      <c r="L1" s="26"/>
      <c r="M1" s="26"/>
      <c r="N1" s="26"/>
      <c r="O1" s="29"/>
      <c r="P1" s="1"/>
      <c r="Q1" s="1"/>
      <c r="R1" s="1"/>
      <c r="S1" s="1"/>
      <c r="T1" s="1"/>
      <c r="U1" s="1"/>
    </row>
    <row r="2" spans="1:21" ht="15.75" thickTop="1">
      <c r="A2" s="6" t="s">
        <v>0</v>
      </c>
      <c r="B2" s="7"/>
      <c r="C2" s="7"/>
      <c r="D2" s="66"/>
      <c r="E2" s="8"/>
      <c r="F2" s="9"/>
      <c r="G2" s="107" t="s">
        <v>34</v>
      </c>
      <c r="H2" s="107"/>
      <c r="I2" s="107"/>
      <c r="J2" s="107"/>
      <c r="K2" s="4"/>
      <c r="L2" s="107" t="s">
        <v>40</v>
      </c>
      <c r="M2" s="107"/>
      <c r="N2" s="107"/>
      <c r="O2" s="108"/>
      <c r="P2" s="1"/>
      <c r="Q2" s="1"/>
      <c r="R2" s="1"/>
      <c r="S2" s="1"/>
      <c r="T2" s="1"/>
      <c r="U2" s="1"/>
    </row>
    <row r="3" spans="1:21" ht="15">
      <c r="A3" s="10" t="s">
        <v>1</v>
      </c>
      <c r="B3" s="116" t="s">
        <v>18</v>
      </c>
      <c r="C3" s="116"/>
      <c r="D3" s="67">
        <v>378</v>
      </c>
      <c r="E3" s="11" t="s">
        <v>2</v>
      </c>
      <c r="F3" s="9"/>
      <c r="G3" s="27" t="s">
        <v>36</v>
      </c>
      <c r="H3" s="28" t="s">
        <v>20</v>
      </c>
      <c r="I3" s="28" t="s">
        <v>35</v>
      </c>
      <c r="J3" s="28" t="s">
        <v>39</v>
      </c>
      <c r="K3" s="5"/>
      <c r="L3" s="28" t="s">
        <v>36</v>
      </c>
      <c r="M3" s="28" t="s">
        <v>20</v>
      </c>
      <c r="N3" s="28" t="s">
        <v>35</v>
      </c>
      <c r="O3" s="30" t="s">
        <v>39</v>
      </c>
      <c r="P3" s="1"/>
      <c r="Q3" s="1"/>
      <c r="R3" s="1"/>
      <c r="S3" s="1"/>
      <c r="T3" s="1"/>
      <c r="U3" s="1"/>
    </row>
    <row r="4" spans="1:21" ht="15.75" thickBot="1">
      <c r="A4" s="12" t="s">
        <v>3</v>
      </c>
      <c r="B4" s="118" t="s">
        <v>19</v>
      </c>
      <c r="C4" s="119"/>
      <c r="D4" s="68">
        <v>13</v>
      </c>
      <c r="E4" s="13" t="s">
        <v>2</v>
      </c>
      <c r="F4" s="9"/>
      <c r="G4" s="82" t="s">
        <v>61</v>
      </c>
      <c r="H4" s="83">
        <v>2048</v>
      </c>
      <c r="I4" s="83">
        <v>2048</v>
      </c>
      <c r="J4" s="83"/>
      <c r="K4" s="84" t="s">
        <v>66</v>
      </c>
      <c r="L4" s="83" t="s">
        <v>61</v>
      </c>
      <c r="M4" s="83">
        <v>2048</v>
      </c>
      <c r="N4" s="83">
        <v>2048</v>
      </c>
      <c r="O4" s="55"/>
      <c r="P4" s="1"/>
      <c r="Q4" s="1"/>
      <c r="R4" s="1"/>
      <c r="S4" s="1"/>
      <c r="T4" s="1"/>
      <c r="U4" s="1"/>
    </row>
    <row r="5" spans="1:21" ht="16.5" thickBot="1" thickTop="1">
      <c r="A5" s="14" t="s">
        <v>4</v>
      </c>
      <c r="B5" s="118" t="s">
        <v>7</v>
      </c>
      <c r="C5" s="119"/>
      <c r="D5" s="69" t="s">
        <v>9</v>
      </c>
      <c r="E5" s="61" t="s">
        <v>8</v>
      </c>
      <c r="F5" s="9"/>
      <c r="G5" s="82" t="s">
        <v>60</v>
      </c>
      <c r="H5" s="83">
        <v>3072</v>
      </c>
      <c r="I5" s="83">
        <v>3072</v>
      </c>
      <c r="J5" s="83"/>
      <c r="K5" s="84" t="s">
        <v>67</v>
      </c>
      <c r="L5" s="83" t="s">
        <v>61</v>
      </c>
      <c r="M5" s="83">
        <v>2048</v>
      </c>
      <c r="N5" s="83">
        <v>2048</v>
      </c>
      <c r="O5" s="55"/>
      <c r="P5" s="1"/>
      <c r="Q5" s="1"/>
      <c r="R5" s="1"/>
      <c r="S5" s="1"/>
      <c r="T5" s="1"/>
      <c r="U5" s="1"/>
    </row>
    <row r="6" spans="1:21" ht="16.5" thickBot="1" thickTop="1">
      <c r="A6" s="14" t="s">
        <v>6</v>
      </c>
      <c r="B6" s="125" t="s">
        <v>42</v>
      </c>
      <c r="C6" s="126"/>
      <c r="D6" s="70"/>
      <c r="E6" s="15"/>
      <c r="F6" s="9"/>
      <c r="G6" s="82" t="s">
        <v>59</v>
      </c>
      <c r="H6" s="83">
        <v>4096</v>
      </c>
      <c r="I6" s="83">
        <v>4096</v>
      </c>
      <c r="J6" s="83"/>
      <c r="K6" s="84" t="s">
        <v>68</v>
      </c>
      <c r="L6" s="83" t="s">
        <v>61</v>
      </c>
      <c r="M6" s="83">
        <v>2048</v>
      </c>
      <c r="N6" s="83">
        <v>2048</v>
      </c>
      <c r="O6" s="55"/>
      <c r="P6" s="1"/>
      <c r="Q6" s="1"/>
      <c r="R6" s="1"/>
      <c r="S6" s="1"/>
      <c r="T6" s="1"/>
      <c r="U6" s="1"/>
    </row>
    <row r="7" spans="1:21" ht="15.75" thickTop="1">
      <c r="A7" s="16"/>
      <c r="B7" s="95" t="s">
        <v>15</v>
      </c>
      <c r="C7" s="96"/>
      <c r="D7" s="71" t="s">
        <v>74</v>
      </c>
      <c r="E7" s="2"/>
      <c r="F7" s="9"/>
      <c r="G7" s="82" t="s">
        <v>58</v>
      </c>
      <c r="H7" s="83">
        <v>5120</v>
      </c>
      <c r="I7" s="83">
        <v>5120</v>
      </c>
      <c r="J7" s="83"/>
      <c r="K7" s="84" t="s">
        <v>69</v>
      </c>
      <c r="L7" s="83" t="s">
        <v>61</v>
      </c>
      <c r="M7" s="83">
        <v>2048</v>
      </c>
      <c r="N7" s="83">
        <v>2048</v>
      </c>
      <c r="O7" s="55"/>
      <c r="P7" s="1"/>
      <c r="Q7" s="1"/>
      <c r="R7" s="1"/>
      <c r="S7" s="1"/>
      <c r="T7" s="1"/>
      <c r="U7" s="1"/>
    </row>
    <row r="8" spans="1:21" ht="15">
      <c r="A8" s="16"/>
      <c r="B8" s="95" t="s">
        <v>16</v>
      </c>
      <c r="C8" s="96"/>
      <c r="D8" s="67"/>
      <c r="E8" s="2"/>
      <c r="F8" s="9"/>
      <c r="G8" s="82">
        <v>6144</v>
      </c>
      <c r="H8" s="82">
        <v>6144</v>
      </c>
      <c r="I8" s="82">
        <v>6144</v>
      </c>
      <c r="J8" s="83"/>
      <c r="K8" s="84" t="s">
        <v>62</v>
      </c>
      <c r="L8" s="83">
        <v>3072</v>
      </c>
      <c r="M8" s="83">
        <v>3072</v>
      </c>
      <c r="N8" s="83">
        <v>3072</v>
      </c>
      <c r="O8" s="55"/>
      <c r="P8" s="1"/>
      <c r="Q8" s="1"/>
      <c r="R8" s="1"/>
      <c r="S8" s="1"/>
      <c r="T8" s="1"/>
      <c r="U8" s="1"/>
    </row>
    <row r="9" spans="1:21" ht="15.75" thickBot="1">
      <c r="A9" s="16"/>
      <c r="B9" s="95" t="s">
        <v>17</v>
      </c>
      <c r="C9" s="96"/>
      <c r="D9" s="67"/>
      <c r="E9" s="2"/>
      <c r="F9" s="9"/>
      <c r="G9" s="82">
        <v>8192</v>
      </c>
      <c r="H9" s="82">
        <v>8192</v>
      </c>
      <c r="I9" s="82">
        <v>8192</v>
      </c>
      <c r="J9" s="83"/>
      <c r="K9" s="84" t="s">
        <v>63</v>
      </c>
      <c r="L9" s="83">
        <v>4096</v>
      </c>
      <c r="M9" s="83">
        <v>4096</v>
      </c>
      <c r="N9" s="83">
        <v>4096</v>
      </c>
      <c r="O9" s="55"/>
      <c r="P9" s="1"/>
      <c r="Q9" s="1"/>
      <c r="R9" s="1"/>
      <c r="S9" s="1"/>
      <c r="T9" s="1"/>
      <c r="U9" s="1"/>
    </row>
    <row r="10" spans="1:21" ht="15.75" thickTop="1">
      <c r="A10" s="6" t="s">
        <v>5</v>
      </c>
      <c r="B10" s="17"/>
      <c r="C10" s="17"/>
      <c r="D10" s="72" t="s">
        <v>20</v>
      </c>
      <c r="E10" s="24" t="s">
        <v>21</v>
      </c>
      <c r="F10" s="9"/>
      <c r="G10" s="82">
        <v>10240</v>
      </c>
      <c r="H10" s="82">
        <v>10240</v>
      </c>
      <c r="I10" s="82">
        <v>10240</v>
      </c>
      <c r="J10" s="83"/>
      <c r="K10" s="84" t="s">
        <v>64</v>
      </c>
      <c r="L10" s="83">
        <v>5120</v>
      </c>
      <c r="M10" s="83">
        <v>5120</v>
      </c>
      <c r="N10" s="83">
        <v>5120</v>
      </c>
      <c r="O10" s="55"/>
      <c r="P10" s="1"/>
      <c r="Q10" s="1"/>
      <c r="R10" s="1"/>
      <c r="S10" s="1"/>
      <c r="T10" s="1"/>
      <c r="U10" s="1"/>
    </row>
    <row r="11" spans="1:21" ht="15">
      <c r="A11" s="18"/>
      <c r="B11" s="91" t="s">
        <v>10</v>
      </c>
      <c r="C11" s="94"/>
      <c r="D11" s="67">
        <v>14</v>
      </c>
      <c r="E11" s="80">
        <v>7</v>
      </c>
      <c r="F11" s="9" t="s">
        <v>11</v>
      </c>
      <c r="G11" s="82">
        <v>12288</v>
      </c>
      <c r="H11" s="82">
        <v>12288</v>
      </c>
      <c r="I11" s="82">
        <v>12288</v>
      </c>
      <c r="J11" s="83"/>
      <c r="K11" s="84" t="s">
        <v>65</v>
      </c>
      <c r="L11" s="83">
        <v>6144</v>
      </c>
      <c r="M11" s="83">
        <v>6144</v>
      </c>
      <c r="N11" s="83">
        <v>6144</v>
      </c>
      <c r="O11" s="55"/>
      <c r="P11" s="1"/>
      <c r="Q11" s="1"/>
      <c r="R11" s="1"/>
      <c r="S11" s="1"/>
      <c r="T11" s="1"/>
      <c r="U11" s="1"/>
    </row>
    <row r="12" spans="1:21" ht="15">
      <c r="A12" s="19"/>
      <c r="B12" s="117" t="s">
        <v>12</v>
      </c>
      <c r="C12" s="117"/>
      <c r="D12" s="67">
        <v>48</v>
      </c>
      <c r="E12" s="81">
        <v>48</v>
      </c>
      <c r="F12" s="9" t="s">
        <v>31</v>
      </c>
      <c r="G12" s="52"/>
      <c r="H12" s="53"/>
      <c r="I12" s="53"/>
      <c r="J12" s="53"/>
      <c r="K12" s="54"/>
      <c r="L12" s="53"/>
      <c r="M12" s="53"/>
      <c r="N12" s="53"/>
      <c r="O12" s="55"/>
      <c r="P12" s="1"/>
      <c r="Q12" s="1"/>
      <c r="R12" s="1"/>
      <c r="S12" s="1"/>
      <c r="T12" s="1"/>
      <c r="U12" s="1"/>
    </row>
    <row r="13" spans="1:21" ht="15">
      <c r="A13" s="19"/>
      <c r="B13" s="116" t="s">
        <v>37</v>
      </c>
      <c r="C13" s="116"/>
      <c r="D13" s="67">
        <v>14</v>
      </c>
      <c r="E13" s="81">
        <v>14</v>
      </c>
      <c r="F13" s="9" t="s">
        <v>11</v>
      </c>
      <c r="G13" s="52"/>
      <c r="H13" s="53"/>
      <c r="I13" s="53"/>
      <c r="J13" s="53"/>
      <c r="K13" s="54"/>
      <c r="L13" s="53"/>
      <c r="M13" s="53"/>
      <c r="N13" s="53"/>
      <c r="O13" s="55"/>
      <c r="P13" s="1"/>
      <c r="Q13" s="1"/>
      <c r="R13" s="1"/>
      <c r="S13" s="1"/>
      <c r="T13" s="1"/>
      <c r="U13" s="1"/>
    </row>
    <row r="14" spans="1:21" ht="15.75" thickBot="1">
      <c r="A14" s="19"/>
      <c r="B14" s="117" t="s">
        <v>13</v>
      </c>
      <c r="C14" s="117"/>
      <c r="D14" s="67">
        <v>98</v>
      </c>
      <c r="E14" s="81">
        <v>99</v>
      </c>
      <c r="F14" s="9" t="s">
        <v>38</v>
      </c>
      <c r="G14" s="56"/>
      <c r="H14" s="57"/>
      <c r="I14" s="57"/>
      <c r="J14" s="57"/>
      <c r="K14" s="58"/>
      <c r="L14" s="57"/>
      <c r="M14" s="57"/>
      <c r="N14" s="57"/>
      <c r="O14" s="59"/>
      <c r="P14" s="1"/>
      <c r="Q14" s="1"/>
      <c r="R14" s="1"/>
      <c r="S14" s="1"/>
      <c r="T14" s="1"/>
      <c r="U14" s="1"/>
    </row>
    <row r="15" spans="1:21" ht="15">
      <c r="A15" s="19"/>
      <c r="B15" s="116" t="s">
        <v>14</v>
      </c>
      <c r="C15" s="116"/>
      <c r="D15" s="67">
        <v>98</v>
      </c>
      <c r="E15" s="81">
        <v>99</v>
      </c>
      <c r="F15" s="9" t="s">
        <v>38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20"/>
      <c r="B16" s="21"/>
      <c r="C16" s="21"/>
      <c r="D16" s="73"/>
      <c r="E16" s="21"/>
      <c r="F16" s="9"/>
      <c r="P16" s="1"/>
      <c r="Q16" s="1"/>
      <c r="R16" s="1"/>
      <c r="S16" s="1"/>
      <c r="T16" s="1"/>
      <c r="U16" s="1"/>
    </row>
    <row r="17" spans="1:21" ht="15">
      <c r="A17" s="20"/>
      <c r="B17" s="91" t="s">
        <v>22</v>
      </c>
      <c r="C17" s="94"/>
      <c r="D17" s="74">
        <v>7</v>
      </c>
      <c r="E17" s="21" t="s">
        <v>11</v>
      </c>
      <c r="F17" s="9"/>
      <c r="P17" s="1"/>
      <c r="Q17" s="1"/>
      <c r="R17" s="1"/>
      <c r="S17" s="1"/>
      <c r="T17" s="1"/>
      <c r="U17" s="1"/>
    </row>
    <row r="18" spans="1:21" ht="15">
      <c r="A18" s="20"/>
      <c r="B18" s="117" t="s">
        <v>23</v>
      </c>
      <c r="C18" s="117"/>
      <c r="D18" s="75">
        <f aca="true" t="shared" si="0" ref="D18:D23">F18</f>
        <v>42.32804232804233</v>
      </c>
      <c r="E18" s="21" t="s">
        <v>26</v>
      </c>
      <c r="F18" s="65">
        <f>16/378*1000</f>
        <v>42.32804232804233</v>
      </c>
      <c r="P18" s="1"/>
      <c r="Q18" s="1"/>
      <c r="R18" s="1"/>
      <c r="S18" s="1"/>
      <c r="T18" s="1"/>
      <c r="U18" s="1"/>
    </row>
    <row r="19" spans="1:21" ht="15">
      <c r="A19" s="20"/>
      <c r="B19" s="116" t="s">
        <v>24</v>
      </c>
      <c r="C19" s="116"/>
      <c r="D19" s="75">
        <f t="shared" si="0"/>
        <v>0</v>
      </c>
      <c r="E19" s="21" t="s">
        <v>26</v>
      </c>
      <c r="F19" s="9"/>
      <c r="P19" s="1"/>
      <c r="Q19" s="1"/>
      <c r="R19" s="1"/>
      <c r="S19" s="1"/>
      <c r="T19" s="1"/>
      <c r="U19" s="1"/>
    </row>
    <row r="20" spans="1:21" ht="15">
      <c r="A20" s="20"/>
      <c r="B20" s="117" t="s">
        <v>25</v>
      </c>
      <c r="C20" s="117"/>
      <c r="D20" s="75">
        <f t="shared" si="0"/>
        <v>0</v>
      </c>
      <c r="E20" s="21" t="s">
        <v>26</v>
      </c>
      <c r="F20" s="9"/>
      <c r="P20" s="1"/>
      <c r="Q20" s="1"/>
      <c r="R20" s="1"/>
      <c r="S20" s="1"/>
      <c r="T20" s="1"/>
      <c r="U20" s="1"/>
    </row>
    <row r="21" spans="1:21" ht="15">
      <c r="A21" s="20"/>
      <c r="B21" s="116" t="s">
        <v>27</v>
      </c>
      <c r="C21" s="116"/>
      <c r="D21" s="75">
        <f t="shared" si="0"/>
        <v>10.582010582010582</v>
      </c>
      <c r="E21" s="21" t="s">
        <v>26</v>
      </c>
      <c r="F21" s="65">
        <f>4/378*1000</f>
        <v>10.582010582010582</v>
      </c>
      <c r="P21" s="1"/>
      <c r="Q21" s="1"/>
      <c r="R21" s="1"/>
      <c r="S21" s="1"/>
      <c r="T21" s="1"/>
      <c r="U21" s="1"/>
    </row>
    <row r="22" spans="1:21" ht="15">
      <c r="A22" s="20"/>
      <c r="B22" s="116" t="s">
        <v>28</v>
      </c>
      <c r="C22" s="116"/>
      <c r="D22" s="75">
        <f t="shared" si="0"/>
        <v>5.291005291005291</v>
      </c>
      <c r="E22" s="21" t="s">
        <v>26</v>
      </c>
      <c r="F22" s="65">
        <f>2/378*1000</f>
        <v>5.291005291005291</v>
      </c>
      <c r="P22" s="1"/>
      <c r="Q22" s="1"/>
      <c r="R22" s="1"/>
      <c r="S22" s="1"/>
      <c r="T22" s="1"/>
      <c r="U22" s="1"/>
    </row>
    <row r="23" spans="1:21" ht="15">
      <c r="A23" s="20"/>
      <c r="B23" s="116" t="s">
        <v>29</v>
      </c>
      <c r="C23" s="116"/>
      <c r="D23" s="75">
        <f t="shared" si="0"/>
        <v>0</v>
      </c>
      <c r="E23" s="21" t="s">
        <v>26</v>
      </c>
      <c r="F23" s="9"/>
      <c r="P23" s="1"/>
      <c r="Q23" s="1"/>
      <c r="R23" s="1"/>
      <c r="S23" s="1"/>
      <c r="T23" s="1"/>
      <c r="U23" s="1"/>
    </row>
    <row r="24" spans="1:21" ht="15">
      <c r="A24" s="20"/>
      <c r="B24" s="116" t="s">
        <v>30</v>
      </c>
      <c r="C24" s="116"/>
      <c r="D24" s="74">
        <v>48</v>
      </c>
      <c r="E24" s="21" t="s">
        <v>31</v>
      </c>
      <c r="F24" s="9"/>
      <c r="P24" s="1"/>
      <c r="Q24" s="1"/>
      <c r="R24" s="1"/>
      <c r="S24" s="1"/>
      <c r="T24" s="1"/>
      <c r="U24" s="1"/>
    </row>
    <row r="25" spans="1:21" ht="15.75" thickBot="1">
      <c r="A25" s="22"/>
      <c r="B25" s="124" t="s">
        <v>32</v>
      </c>
      <c r="C25" s="124"/>
      <c r="D25" s="76">
        <v>14</v>
      </c>
      <c r="E25" s="23" t="s">
        <v>11</v>
      </c>
      <c r="F25" s="60"/>
      <c r="P25" s="1"/>
      <c r="Q25" s="1"/>
      <c r="R25" s="1"/>
      <c r="S25" s="1"/>
      <c r="T25" s="1"/>
      <c r="U25" s="1"/>
    </row>
    <row r="26" spans="1:21" ht="15.75" thickBot="1">
      <c r="A26" s="1"/>
      <c r="B26" s="1"/>
      <c r="C26" s="1"/>
      <c r="D26" s="77"/>
      <c r="E26" s="1"/>
      <c r="F26" s="1"/>
      <c r="P26" s="1"/>
      <c r="Q26" s="1"/>
      <c r="R26" s="1"/>
      <c r="S26" s="1"/>
      <c r="T26" s="1"/>
      <c r="U26" s="1"/>
    </row>
    <row r="27" spans="1:21" ht="16.5" customHeight="1" thickBot="1">
      <c r="A27" s="63"/>
      <c r="B27" s="103" t="s">
        <v>71</v>
      </c>
      <c r="C27" s="103"/>
      <c r="D27" s="103"/>
      <c r="E27" s="103"/>
      <c r="F27" s="32"/>
      <c r="P27" s="1"/>
      <c r="Q27" s="1"/>
      <c r="R27" s="1"/>
      <c r="S27" s="1"/>
      <c r="T27" s="1"/>
      <c r="U27" s="1"/>
    </row>
    <row r="28" spans="1:21" ht="12.75" customHeight="1" thickTop="1">
      <c r="A28" s="6" t="s">
        <v>0</v>
      </c>
      <c r="B28" s="7"/>
      <c r="C28" s="7"/>
      <c r="D28" s="66"/>
      <c r="E28" s="8"/>
      <c r="F28" s="9"/>
      <c r="P28" s="1"/>
      <c r="Q28" s="1"/>
      <c r="R28" s="1"/>
      <c r="S28" s="1"/>
      <c r="T28" s="1"/>
      <c r="U28" s="1"/>
    </row>
    <row r="29" spans="1:21" ht="15.75" customHeight="1">
      <c r="A29" s="10" t="s">
        <v>1</v>
      </c>
      <c r="B29" s="89" t="s">
        <v>18</v>
      </c>
      <c r="C29" s="90"/>
      <c r="D29" s="67">
        <v>304</v>
      </c>
      <c r="E29" s="11" t="s">
        <v>2</v>
      </c>
      <c r="F29" s="9"/>
      <c r="P29" s="1"/>
      <c r="Q29" s="1"/>
      <c r="R29" s="1"/>
      <c r="S29" s="1"/>
      <c r="T29" s="1"/>
      <c r="U29" s="1"/>
    </row>
    <row r="30" spans="1:21" ht="13.5" customHeight="1" thickBot="1">
      <c r="A30" s="12" t="s">
        <v>3</v>
      </c>
      <c r="B30" s="97" t="s">
        <v>19</v>
      </c>
      <c r="C30" s="98"/>
      <c r="D30" s="68">
        <v>65</v>
      </c>
      <c r="E30" s="13" t="s">
        <v>2</v>
      </c>
      <c r="F30" s="9"/>
      <c r="P30" s="1"/>
      <c r="Q30" s="1"/>
      <c r="R30" s="1"/>
      <c r="S30" s="1"/>
      <c r="T30" s="1"/>
      <c r="U30" s="1"/>
    </row>
    <row r="31" spans="1:21" ht="14.25" customHeight="1" thickBot="1" thickTop="1">
      <c r="A31" s="14" t="s">
        <v>4</v>
      </c>
      <c r="B31" s="99" t="s">
        <v>7</v>
      </c>
      <c r="C31" s="100"/>
      <c r="D31" s="78" t="s">
        <v>9</v>
      </c>
      <c r="E31" s="13" t="s">
        <v>8</v>
      </c>
      <c r="F31" s="9"/>
      <c r="P31" s="1"/>
      <c r="Q31" s="1"/>
      <c r="R31" s="1"/>
      <c r="S31" s="1"/>
      <c r="T31" s="1"/>
      <c r="U31" s="1"/>
    </row>
    <row r="32" spans="1:21" ht="14.25" customHeight="1" thickBot="1" thickTop="1">
      <c r="A32" s="14" t="s">
        <v>6</v>
      </c>
      <c r="B32" s="101" t="s">
        <v>42</v>
      </c>
      <c r="C32" s="102"/>
      <c r="D32" s="70"/>
      <c r="E32" s="15"/>
      <c r="F32" s="9"/>
      <c r="P32" s="1"/>
      <c r="Q32" s="1"/>
      <c r="R32" s="1"/>
      <c r="S32" s="1"/>
      <c r="T32" s="1"/>
      <c r="U32" s="1"/>
    </row>
    <row r="33" spans="1:21" ht="15.75" thickTop="1">
      <c r="A33" s="16"/>
      <c r="B33" s="95" t="s">
        <v>15</v>
      </c>
      <c r="C33" s="96"/>
      <c r="D33" s="71" t="s">
        <v>74</v>
      </c>
      <c r="E33" s="2"/>
      <c r="F33" s="9"/>
      <c r="G33" s="120" t="s">
        <v>41</v>
      </c>
      <c r="H33" s="121"/>
      <c r="I33" s="31"/>
      <c r="J33" s="31"/>
      <c r="K33" s="31"/>
      <c r="L33" s="31"/>
      <c r="M33" s="31"/>
      <c r="N33" s="31"/>
      <c r="O33" s="32"/>
      <c r="P33" s="1"/>
      <c r="Q33" s="1"/>
      <c r="R33" s="1"/>
      <c r="S33" s="1"/>
      <c r="T33" s="1"/>
      <c r="U33" s="1"/>
    </row>
    <row r="34" spans="1:21" ht="12.75" customHeight="1">
      <c r="A34" s="16"/>
      <c r="B34" s="95" t="s">
        <v>16</v>
      </c>
      <c r="C34" s="96"/>
      <c r="D34" s="67"/>
      <c r="E34" s="2"/>
      <c r="F34" s="9"/>
      <c r="G34" s="33"/>
      <c r="H34" s="34"/>
      <c r="I34" s="34"/>
      <c r="J34" s="34"/>
      <c r="K34" s="34"/>
      <c r="L34" s="34"/>
      <c r="M34" s="34"/>
      <c r="N34" s="34"/>
      <c r="O34" s="35"/>
      <c r="P34" s="1"/>
      <c r="Q34" s="1"/>
      <c r="R34" s="1"/>
      <c r="S34" s="1"/>
      <c r="T34" s="1"/>
      <c r="U34" s="1"/>
    </row>
    <row r="35" spans="1:21" ht="12.75" customHeight="1" thickBot="1">
      <c r="A35" s="16"/>
      <c r="B35" s="95" t="s">
        <v>17</v>
      </c>
      <c r="C35" s="96"/>
      <c r="D35" s="67"/>
      <c r="E35" s="2"/>
      <c r="F35" s="9"/>
      <c r="G35" s="36" t="s">
        <v>43</v>
      </c>
      <c r="H35" s="37"/>
      <c r="I35" s="85">
        <v>1.4</v>
      </c>
      <c r="J35" s="37" t="s">
        <v>38</v>
      </c>
      <c r="K35" s="34"/>
      <c r="L35" s="34"/>
      <c r="M35" s="34"/>
      <c r="N35" s="34"/>
      <c r="O35" s="35"/>
      <c r="P35" s="1"/>
      <c r="Q35" s="1"/>
      <c r="R35" s="1"/>
      <c r="S35" s="1"/>
      <c r="T35" s="1"/>
      <c r="U35" s="1"/>
    </row>
    <row r="36" spans="1:21" ht="12.75" customHeight="1" thickTop="1">
      <c r="A36" s="6" t="s">
        <v>5</v>
      </c>
      <c r="B36" s="17"/>
      <c r="C36" s="17"/>
      <c r="D36" s="72" t="s">
        <v>20</v>
      </c>
      <c r="E36" s="24" t="s">
        <v>21</v>
      </c>
      <c r="F36" s="9"/>
      <c r="G36" s="36" t="s">
        <v>44</v>
      </c>
      <c r="H36" s="37"/>
      <c r="I36" s="85">
        <v>12</v>
      </c>
      <c r="J36" s="37" t="s">
        <v>45</v>
      </c>
      <c r="K36" s="34"/>
      <c r="L36" s="34"/>
      <c r="M36" s="34"/>
      <c r="N36" s="34"/>
      <c r="O36" s="35"/>
      <c r="P36" s="1"/>
      <c r="Q36" s="1"/>
      <c r="R36" s="1"/>
      <c r="S36" s="1"/>
      <c r="T36" s="1"/>
      <c r="U36" s="1"/>
    </row>
    <row r="37" spans="1:21" ht="12.75" customHeight="1">
      <c r="A37" s="18"/>
      <c r="B37" s="91" t="s">
        <v>10</v>
      </c>
      <c r="C37" s="92"/>
      <c r="D37" s="67">
        <v>14</v>
      </c>
      <c r="E37" s="80">
        <v>7</v>
      </c>
      <c r="F37" s="9" t="s">
        <v>11</v>
      </c>
      <c r="G37" s="33"/>
      <c r="H37" s="34"/>
      <c r="I37" s="34"/>
      <c r="J37" s="34"/>
      <c r="K37" s="34"/>
      <c r="L37" s="34"/>
      <c r="M37" s="34"/>
      <c r="N37" s="34"/>
      <c r="O37" s="35"/>
      <c r="P37" s="1"/>
      <c r="Q37" s="1"/>
      <c r="R37" s="1"/>
      <c r="S37" s="1"/>
      <c r="T37" s="1"/>
      <c r="U37" s="1"/>
    </row>
    <row r="38" spans="1:21" ht="12.75" customHeight="1">
      <c r="A38" s="19"/>
      <c r="B38" s="93" t="s">
        <v>12</v>
      </c>
      <c r="C38" s="94"/>
      <c r="D38" s="67">
        <v>48</v>
      </c>
      <c r="E38" s="81">
        <v>48</v>
      </c>
      <c r="F38" s="9" t="s">
        <v>31</v>
      </c>
      <c r="G38" s="33"/>
      <c r="H38" s="34"/>
      <c r="I38" s="34"/>
      <c r="J38" s="34"/>
      <c r="K38" s="34"/>
      <c r="L38" s="34"/>
      <c r="M38" s="34"/>
      <c r="N38" s="34"/>
      <c r="O38" s="35"/>
      <c r="P38" s="1"/>
      <c r="Q38" s="1"/>
      <c r="R38" s="1"/>
      <c r="S38" s="1"/>
      <c r="T38" s="1"/>
      <c r="U38" s="1"/>
    </row>
    <row r="39" spans="1:21" ht="15.75" thickBot="1">
      <c r="A39" s="19"/>
      <c r="B39" s="89" t="s">
        <v>37</v>
      </c>
      <c r="C39" s="90"/>
      <c r="D39" s="67">
        <v>14</v>
      </c>
      <c r="E39" s="81">
        <v>14</v>
      </c>
      <c r="F39" s="9" t="s">
        <v>11</v>
      </c>
      <c r="G39" s="38"/>
      <c r="H39" s="39"/>
      <c r="I39" s="39"/>
      <c r="J39" s="39"/>
      <c r="K39" s="39"/>
      <c r="L39" s="39"/>
      <c r="M39" s="39"/>
      <c r="N39" s="39"/>
      <c r="O39" s="40"/>
      <c r="P39" s="1"/>
      <c r="Q39" s="1"/>
      <c r="R39" s="1"/>
      <c r="S39" s="1"/>
      <c r="T39" s="1"/>
      <c r="U39" s="1"/>
    </row>
    <row r="40" spans="1:21" ht="12.75" customHeight="1">
      <c r="A40" s="19"/>
      <c r="B40" s="93" t="s">
        <v>13</v>
      </c>
      <c r="C40" s="94"/>
      <c r="D40" s="67">
        <v>90</v>
      </c>
      <c r="E40" s="81">
        <v>99</v>
      </c>
      <c r="F40" s="9" t="s">
        <v>38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6" ht="15">
      <c r="A41" s="19"/>
      <c r="B41" s="89" t="s">
        <v>14</v>
      </c>
      <c r="C41" s="90"/>
      <c r="D41" s="67">
        <v>98</v>
      </c>
      <c r="E41" s="81">
        <v>99</v>
      </c>
      <c r="F41" s="9" t="s">
        <v>38</v>
      </c>
    </row>
    <row r="42" spans="1:6" ht="15">
      <c r="A42" s="20"/>
      <c r="B42" s="21"/>
      <c r="C42" s="21"/>
      <c r="D42" s="73"/>
      <c r="E42" s="21"/>
      <c r="F42" s="9"/>
    </row>
    <row r="43" spans="1:6" ht="15">
      <c r="A43" s="20"/>
      <c r="B43" s="91" t="s">
        <v>22</v>
      </c>
      <c r="C43" s="92"/>
      <c r="D43" s="74">
        <v>7</v>
      </c>
      <c r="E43" s="21" t="s">
        <v>11</v>
      </c>
      <c r="F43" s="9"/>
    </row>
    <row r="44" spans="1:6" ht="15">
      <c r="A44" s="20"/>
      <c r="B44" s="93" t="s">
        <v>23</v>
      </c>
      <c r="C44" s="94"/>
      <c r="D44" s="75">
        <f aca="true" t="shared" si="1" ref="D44:D49">F44</f>
        <v>13.157894736842104</v>
      </c>
      <c r="E44" s="21" t="s">
        <v>26</v>
      </c>
      <c r="F44" s="65">
        <f>4/304*1000</f>
        <v>13.157894736842104</v>
      </c>
    </row>
    <row r="45" spans="1:6" ht="15">
      <c r="A45" s="20"/>
      <c r="B45" s="89" t="s">
        <v>24</v>
      </c>
      <c r="C45" s="90"/>
      <c r="D45" s="75">
        <f t="shared" si="1"/>
        <v>0</v>
      </c>
      <c r="E45" s="21" t="s">
        <v>26</v>
      </c>
      <c r="F45" s="9"/>
    </row>
    <row r="46" spans="1:6" ht="15">
      <c r="A46" s="20"/>
      <c r="B46" s="93" t="s">
        <v>25</v>
      </c>
      <c r="C46" s="94"/>
      <c r="D46" s="75">
        <f t="shared" si="1"/>
        <v>0</v>
      </c>
      <c r="E46" s="21" t="s">
        <v>26</v>
      </c>
      <c r="F46" s="9"/>
    </row>
    <row r="47" spans="1:6" ht="15">
      <c r="A47" s="20"/>
      <c r="B47" s="89" t="s">
        <v>27</v>
      </c>
      <c r="C47" s="90"/>
      <c r="D47" s="75">
        <f t="shared" si="1"/>
        <v>6.578947368421052</v>
      </c>
      <c r="E47" s="21" t="s">
        <v>26</v>
      </c>
      <c r="F47" s="65">
        <f>2/304*1000</f>
        <v>6.578947368421052</v>
      </c>
    </row>
    <row r="48" spans="1:6" ht="15">
      <c r="A48" s="20"/>
      <c r="B48" s="89" t="s">
        <v>28</v>
      </c>
      <c r="C48" s="90"/>
      <c r="D48" s="75">
        <f t="shared" si="1"/>
        <v>3.289473684210526</v>
      </c>
      <c r="E48" s="21" t="s">
        <v>26</v>
      </c>
      <c r="F48" s="65">
        <f>1/304*1000</f>
        <v>3.289473684210526</v>
      </c>
    </row>
    <row r="49" spans="1:6" ht="15">
      <c r="A49" s="20"/>
      <c r="B49" s="89" t="s">
        <v>29</v>
      </c>
      <c r="C49" s="90"/>
      <c r="D49" s="75">
        <f t="shared" si="1"/>
        <v>0</v>
      </c>
      <c r="E49" s="21" t="s">
        <v>26</v>
      </c>
      <c r="F49" s="9"/>
    </row>
    <row r="50" spans="1:6" ht="15">
      <c r="A50" s="20"/>
      <c r="B50" s="89" t="s">
        <v>30</v>
      </c>
      <c r="C50" s="90"/>
      <c r="D50" s="74">
        <v>48</v>
      </c>
      <c r="E50" s="21" t="s">
        <v>31</v>
      </c>
      <c r="F50" s="9"/>
    </row>
    <row r="51" spans="1:6" ht="15.75" thickBot="1">
      <c r="A51" s="22"/>
      <c r="B51" s="87" t="s">
        <v>32</v>
      </c>
      <c r="C51" s="88"/>
      <c r="D51" s="76">
        <v>14</v>
      </c>
      <c r="E51" s="23" t="s">
        <v>11</v>
      </c>
      <c r="F51" s="60"/>
    </row>
    <row r="52" ht="15.75" thickBot="1"/>
    <row r="53" spans="1:6" ht="13.5" thickBot="1">
      <c r="A53" s="64"/>
      <c r="B53" s="106" t="s">
        <v>73</v>
      </c>
      <c r="C53" s="106"/>
      <c r="D53" s="106"/>
      <c r="E53" s="106"/>
      <c r="F53" s="42"/>
    </row>
    <row r="54" spans="1:6" ht="16.5" thickBot="1" thickTop="1">
      <c r="A54" s="6" t="s">
        <v>0</v>
      </c>
      <c r="B54" s="7"/>
      <c r="C54" s="7"/>
      <c r="D54" s="66"/>
      <c r="E54" s="8"/>
      <c r="F54" s="9"/>
    </row>
    <row r="55" spans="1:15" ht="15">
      <c r="A55" s="10" t="s">
        <v>1</v>
      </c>
      <c r="B55" s="89" t="s">
        <v>18</v>
      </c>
      <c r="C55" s="90"/>
      <c r="D55" s="67">
        <v>421</v>
      </c>
      <c r="E55" s="11" t="s">
        <v>2</v>
      </c>
      <c r="F55" s="9"/>
      <c r="G55" s="122" t="s">
        <v>72</v>
      </c>
      <c r="H55" s="123"/>
      <c r="I55" s="41"/>
      <c r="J55" s="41"/>
      <c r="K55" s="41"/>
      <c r="L55" s="41"/>
      <c r="M55" s="41"/>
      <c r="N55" s="41"/>
      <c r="O55" s="42"/>
    </row>
    <row r="56" spans="1:15" ht="15.75" thickBot="1">
      <c r="A56" s="12" t="s">
        <v>3</v>
      </c>
      <c r="B56" s="97" t="s">
        <v>19</v>
      </c>
      <c r="C56" s="98"/>
      <c r="D56" s="68">
        <v>25</v>
      </c>
      <c r="E56" s="13" t="s">
        <v>2</v>
      </c>
      <c r="F56" s="9"/>
      <c r="G56" s="43"/>
      <c r="H56" s="44"/>
      <c r="I56" s="44"/>
      <c r="J56" s="44"/>
      <c r="K56" s="44"/>
      <c r="L56" s="44"/>
      <c r="M56" s="44"/>
      <c r="N56" s="44"/>
      <c r="O56" s="45"/>
    </row>
    <row r="57" spans="1:15" ht="16.5" thickBot="1" thickTop="1">
      <c r="A57" s="14" t="s">
        <v>4</v>
      </c>
      <c r="B57" s="99" t="s">
        <v>7</v>
      </c>
      <c r="C57" s="100"/>
      <c r="D57" s="69" t="s">
        <v>9</v>
      </c>
      <c r="E57" s="61" t="s">
        <v>8</v>
      </c>
      <c r="F57" s="9"/>
      <c r="G57" s="46" t="s">
        <v>46</v>
      </c>
      <c r="H57" s="47"/>
      <c r="I57" s="47"/>
      <c r="J57" s="86">
        <v>70</v>
      </c>
      <c r="K57" s="47" t="s">
        <v>47</v>
      </c>
      <c r="L57" s="44" t="s">
        <v>56</v>
      </c>
      <c r="M57" s="44"/>
      <c r="N57" s="44"/>
      <c r="O57" s="45"/>
    </row>
    <row r="58" spans="1:15" ht="16.5" thickBot="1" thickTop="1">
      <c r="A58" s="14" t="s">
        <v>6</v>
      </c>
      <c r="B58" s="101" t="s">
        <v>42</v>
      </c>
      <c r="C58" s="102"/>
      <c r="D58" s="70"/>
      <c r="E58" s="15"/>
      <c r="F58" s="9"/>
      <c r="G58" s="110" t="s">
        <v>48</v>
      </c>
      <c r="H58" s="111"/>
      <c r="I58" s="111"/>
      <c r="J58" s="112">
        <v>4</v>
      </c>
      <c r="K58" s="114" t="s">
        <v>49</v>
      </c>
      <c r="L58" s="44" t="s">
        <v>56</v>
      </c>
      <c r="M58" s="44"/>
      <c r="N58" s="44"/>
      <c r="O58" s="45"/>
    </row>
    <row r="59" spans="1:15" ht="15.75" thickTop="1">
      <c r="A59" s="16"/>
      <c r="B59" s="95" t="s">
        <v>15</v>
      </c>
      <c r="C59" s="96"/>
      <c r="D59" s="71" t="s">
        <v>74</v>
      </c>
      <c r="E59" s="2"/>
      <c r="F59" s="9"/>
      <c r="G59" s="110"/>
      <c r="H59" s="111"/>
      <c r="I59" s="111"/>
      <c r="J59" s="113"/>
      <c r="K59" s="115"/>
      <c r="L59" s="44" t="s">
        <v>56</v>
      </c>
      <c r="M59" s="44"/>
      <c r="N59" s="44"/>
      <c r="O59" s="45"/>
    </row>
    <row r="60" spans="1:15" ht="15">
      <c r="A60" s="16"/>
      <c r="B60" s="95" t="s">
        <v>16</v>
      </c>
      <c r="C60" s="96"/>
      <c r="D60" s="67"/>
      <c r="E60" s="2"/>
      <c r="F60" s="9"/>
      <c r="G60" s="104" t="s">
        <v>50</v>
      </c>
      <c r="H60" s="104"/>
      <c r="I60" s="105"/>
      <c r="J60" s="86">
        <v>42</v>
      </c>
      <c r="K60" s="47" t="s">
        <v>49</v>
      </c>
      <c r="L60" s="50" t="s">
        <v>57</v>
      </c>
      <c r="M60" s="51"/>
      <c r="N60" s="51"/>
      <c r="O60" s="45"/>
    </row>
    <row r="61" spans="1:15" ht="15.75" thickBot="1">
      <c r="A61" s="16"/>
      <c r="B61" s="95" t="s">
        <v>17</v>
      </c>
      <c r="C61" s="96"/>
      <c r="D61" s="67"/>
      <c r="E61" s="2"/>
      <c r="F61" s="9"/>
      <c r="G61" s="104" t="s">
        <v>51</v>
      </c>
      <c r="H61" s="104"/>
      <c r="I61" s="105"/>
      <c r="J61" s="86" t="s">
        <v>75</v>
      </c>
      <c r="K61" s="47" t="s">
        <v>55</v>
      </c>
      <c r="L61" s="50" t="s">
        <v>53</v>
      </c>
      <c r="M61" s="44"/>
      <c r="N61" s="44"/>
      <c r="O61" s="45"/>
    </row>
    <row r="62" spans="1:15" ht="15.75" thickTop="1">
      <c r="A62" s="6" t="s">
        <v>5</v>
      </c>
      <c r="B62" s="17"/>
      <c r="C62" s="17"/>
      <c r="D62" s="72" t="s">
        <v>20</v>
      </c>
      <c r="E62" s="24" t="s">
        <v>21</v>
      </c>
      <c r="F62" s="9"/>
      <c r="G62" s="104" t="s">
        <v>52</v>
      </c>
      <c r="H62" s="104"/>
      <c r="I62" s="105"/>
      <c r="J62" s="86" t="s">
        <v>75</v>
      </c>
      <c r="K62" s="47" t="s">
        <v>55</v>
      </c>
      <c r="L62" s="50" t="s">
        <v>53</v>
      </c>
      <c r="M62" s="44"/>
      <c r="N62" s="44" t="s">
        <v>54</v>
      </c>
      <c r="O62" s="45"/>
    </row>
    <row r="63" spans="1:15" ht="15.75" thickBot="1">
      <c r="A63" s="18"/>
      <c r="B63" s="91" t="s">
        <v>10</v>
      </c>
      <c r="C63" s="92"/>
      <c r="D63" s="67">
        <v>7</v>
      </c>
      <c r="E63" s="80">
        <v>7</v>
      </c>
      <c r="F63" s="9" t="s">
        <v>11</v>
      </c>
      <c r="G63" s="48"/>
      <c r="H63" s="48"/>
      <c r="I63" s="48"/>
      <c r="J63" s="48"/>
      <c r="K63" s="48"/>
      <c r="L63" s="48"/>
      <c r="M63" s="48"/>
      <c r="N63" s="48"/>
      <c r="O63" s="49"/>
    </row>
    <row r="64" spans="1:6" ht="15">
      <c r="A64" s="19"/>
      <c r="B64" s="93" t="s">
        <v>12</v>
      </c>
      <c r="C64" s="94"/>
      <c r="D64" s="67">
        <v>48</v>
      </c>
      <c r="E64" s="81">
        <v>48</v>
      </c>
      <c r="F64" s="9" t="s">
        <v>31</v>
      </c>
    </row>
    <row r="65" spans="1:6" ht="15">
      <c r="A65" s="19"/>
      <c r="B65" s="89" t="s">
        <v>37</v>
      </c>
      <c r="C65" s="90"/>
      <c r="D65" s="67">
        <v>14</v>
      </c>
      <c r="E65" s="81">
        <v>14</v>
      </c>
      <c r="F65" s="9" t="s">
        <v>11</v>
      </c>
    </row>
    <row r="66" spans="1:6" ht="15">
      <c r="A66" s="19"/>
      <c r="B66" s="93" t="s">
        <v>13</v>
      </c>
      <c r="C66" s="94"/>
      <c r="D66" s="67">
        <v>90</v>
      </c>
      <c r="E66" s="81">
        <v>99</v>
      </c>
      <c r="F66" s="9" t="s">
        <v>38</v>
      </c>
    </row>
    <row r="67" spans="1:6" ht="15">
      <c r="A67" s="19"/>
      <c r="B67" s="89" t="s">
        <v>14</v>
      </c>
      <c r="C67" s="90"/>
      <c r="D67" s="67">
        <v>98</v>
      </c>
      <c r="E67" s="81">
        <v>99</v>
      </c>
      <c r="F67" s="9" t="s">
        <v>38</v>
      </c>
    </row>
    <row r="68" spans="1:6" ht="15">
      <c r="A68" s="20"/>
      <c r="B68" s="21"/>
      <c r="C68" s="21"/>
      <c r="D68" s="73"/>
      <c r="E68" s="21"/>
      <c r="F68" s="9"/>
    </row>
    <row r="69" spans="1:6" ht="15">
      <c r="A69" s="20"/>
      <c r="B69" s="91" t="s">
        <v>22</v>
      </c>
      <c r="C69" s="92"/>
      <c r="D69" s="74">
        <v>7</v>
      </c>
      <c r="E69" s="21" t="s">
        <v>11</v>
      </c>
      <c r="F69" s="9"/>
    </row>
    <row r="70" spans="1:6" ht="15">
      <c r="A70" s="20"/>
      <c r="B70" s="93" t="s">
        <v>23</v>
      </c>
      <c r="C70" s="94"/>
      <c r="D70" s="75">
        <f aca="true" t="shared" si="2" ref="D70:D75">F70</f>
        <v>9.501187648456057</v>
      </c>
      <c r="E70" s="21" t="s">
        <v>26</v>
      </c>
      <c r="F70" s="65">
        <f>4/421*1000</f>
        <v>9.501187648456057</v>
      </c>
    </row>
    <row r="71" spans="1:6" ht="15">
      <c r="A71" s="20"/>
      <c r="B71" s="89" t="s">
        <v>24</v>
      </c>
      <c r="C71" s="90"/>
      <c r="D71" s="75">
        <f t="shared" si="2"/>
        <v>0</v>
      </c>
      <c r="E71" s="21" t="s">
        <v>26</v>
      </c>
      <c r="F71" s="9"/>
    </row>
    <row r="72" spans="1:6" ht="15">
      <c r="A72" s="20"/>
      <c r="B72" s="93" t="s">
        <v>25</v>
      </c>
      <c r="C72" s="94"/>
      <c r="D72" s="75">
        <f t="shared" si="2"/>
        <v>0</v>
      </c>
      <c r="E72" s="21" t="s">
        <v>26</v>
      </c>
      <c r="F72" s="9"/>
    </row>
    <row r="73" spans="1:6" ht="15">
      <c r="A73" s="20"/>
      <c r="B73" s="89" t="s">
        <v>27</v>
      </c>
      <c r="C73" s="90"/>
      <c r="D73" s="75">
        <f t="shared" si="2"/>
        <v>4.750593824228028</v>
      </c>
      <c r="E73" s="21" t="s">
        <v>26</v>
      </c>
      <c r="F73" s="65">
        <f>2/421*1000</f>
        <v>4.750593824228028</v>
      </c>
    </row>
    <row r="74" spans="1:6" ht="15">
      <c r="A74" s="20"/>
      <c r="B74" s="89" t="s">
        <v>28</v>
      </c>
      <c r="C74" s="90"/>
      <c r="D74" s="75">
        <f t="shared" si="2"/>
        <v>0</v>
      </c>
      <c r="E74" s="21" t="s">
        <v>26</v>
      </c>
      <c r="F74" s="65">
        <f>0/421*1000</f>
        <v>0</v>
      </c>
    </row>
    <row r="75" spans="1:6" ht="15">
      <c r="A75" s="20"/>
      <c r="B75" s="89" t="s">
        <v>29</v>
      </c>
      <c r="C75" s="90"/>
      <c r="D75" s="75">
        <f t="shared" si="2"/>
        <v>0</v>
      </c>
      <c r="E75" s="21" t="s">
        <v>26</v>
      </c>
      <c r="F75" s="9"/>
    </row>
    <row r="76" spans="1:6" ht="15">
      <c r="A76" s="20"/>
      <c r="B76" s="89" t="s">
        <v>30</v>
      </c>
      <c r="C76" s="90"/>
      <c r="D76" s="74">
        <v>48</v>
      </c>
      <c r="E76" s="21" t="s">
        <v>31</v>
      </c>
      <c r="F76" s="9"/>
    </row>
    <row r="77" spans="1:6" ht="15.75" thickBot="1">
      <c r="A77" s="22"/>
      <c r="B77" s="87" t="s">
        <v>32</v>
      </c>
      <c r="C77" s="88"/>
      <c r="D77" s="76">
        <v>14</v>
      </c>
      <c r="E77" s="23" t="s">
        <v>11</v>
      </c>
      <c r="F77" s="60"/>
    </row>
  </sheetData>
  <mergeCells count="76">
    <mergeCell ref="B9:C9"/>
    <mergeCell ref="B17:C17"/>
    <mergeCell ref="B18:C18"/>
    <mergeCell ref="B23:C23"/>
    <mergeCell ref="B24:C24"/>
    <mergeCell ref="B25:C25"/>
    <mergeCell ref="G2:J2"/>
    <mergeCell ref="B5:C5"/>
    <mergeCell ref="B6:C6"/>
    <mergeCell ref="B7:C7"/>
    <mergeCell ref="B22:C22"/>
    <mergeCell ref="B15:C15"/>
    <mergeCell ref="B8:C8"/>
    <mergeCell ref="G33:H33"/>
    <mergeCell ref="G55:H55"/>
    <mergeCell ref="B11:C11"/>
    <mergeCell ref="B12:C12"/>
    <mergeCell ref="B13:C13"/>
    <mergeCell ref="B14:C14"/>
    <mergeCell ref="B40:C40"/>
    <mergeCell ref="B41:C41"/>
    <mergeCell ref="B43:C43"/>
    <mergeCell ref="B44:C44"/>
    <mergeCell ref="L2:O2"/>
    <mergeCell ref="B1:E1"/>
    <mergeCell ref="G58:I59"/>
    <mergeCell ref="J58:J59"/>
    <mergeCell ref="K58:K59"/>
    <mergeCell ref="B19:C19"/>
    <mergeCell ref="B20:C20"/>
    <mergeCell ref="B21:C21"/>
    <mergeCell ref="B3:C3"/>
    <mergeCell ref="B4:C4"/>
    <mergeCell ref="G60:I60"/>
    <mergeCell ref="G61:I61"/>
    <mergeCell ref="G62:I62"/>
    <mergeCell ref="B46:C46"/>
    <mergeCell ref="B47:C47"/>
    <mergeCell ref="B48:C48"/>
    <mergeCell ref="B49:C49"/>
    <mergeCell ref="B50:C50"/>
    <mergeCell ref="B51:C51"/>
    <mergeCell ref="B53:E53"/>
    <mergeCell ref="B32:C32"/>
    <mergeCell ref="B33:C33"/>
    <mergeCell ref="B34:C34"/>
    <mergeCell ref="B45:C45"/>
    <mergeCell ref="B35:C35"/>
    <mergeCell ref="B37:C37"/>
    <mergeCell ref="B38:C38"/>
    <mergeCell ref="B39:C39"/>
    <mergeCell ref="B27:E27"/>
    <mergeCell ref="B29:C29"/>
    <mergeCell ref="B30:C30"/>
    <mergeCell ref="B31:C31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view="pageBreakPreview" zoomScale="60" zoomScaleNormal="75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49.00390625" style="0" customWidth="1"/>
    <col min="3" max="3" width="22.125" style="0" customWidth="1"/>
    <col min="4" max="4" width="12.375" style="79" customWidth="1"/>
    <col min="5" max="5" width="10.875" style="0" bestFit="1" customWidth="1"/>
    <col min="6" max="6" width="12.125" style="0" customWidth="1"/>
    <col min="7" max="7" width="14.75390625" style="0" customWidth="1"/>
    <col min="8" max="8" width="13.875" style="0" customWidth="1"/>
    <col min="9" max="9" width="14.25390625" style="0" customWidth="1"/>
    <col min="12" max="12" width="14.125" style="0" customWidth="1"/>
    <col min="13" max="13" width="13.00390625" style="0" customWidth="1"/>
    <col min="14" max="14" width="13.125" style="0" customWidth="1"/>
  </cols>
  <sheetData>
    <row r="1" spans="1:21" ht="20.25" customHeight="1" thickBot="1">
      <c r="A1" s="62"/>
      <c r="B1" s="109" t="s">
        <v>70</v>
      </c>
      <c r="C1" s="109"/>
      <c r="D1" s="109"/>
      <c r="E1" s="109"/>
      <c r="F1" s="29"/>
      <c r="G1" s="25" t="s">
        <v>33</v>
      </c>
      <c r="H1" s="26"/>
      <c r="I1" s="26"/>
      <c r="J1" s="26"/>
      <c r="K1" s="3"/>
      <c r="L1" s="26"/>
      <c r="M1" s="26"/>
      <c r="N1" s="26"/>
      <c r="O1" s="29"/>
      <c r="P1" s="1"/>
      <c r="Q1" s="1"/>
      <c r="R1" s="1"/>
      <c r="S1" s="1"/>
      <c r="T1" s="1"/>
      <c r="U1" s="1"/>
    </row>
    <row r="2" spans="1:21" ht="15.75" thickTop="1">
      <c r="A2" s="6" t="s">
        <v>0</v>
      </c>
      <c r="B2" s="7"/>
      <c r="C2" s="7"/>
      <c r="D2" s="66"/>
      <c r="E2" s="8"/>
      <c r="F2" s="9"/>
      <c r="G2" s="107" t="s">
        <v>34</v>
      </c>
      <c r="H2" s="107"/>
      <c r="I2" s="107"/>
      <c r="J2" s="107"/>
      <c r="K2" s="4"/>
      <c r="L2" s="107" t="s">
        <v>40</v>
      </c>
      <c r="M2" s="107"/>
      <c r="N2" s="107"/>
      <c r="O2" s="108"/>
      <c r="P2" s="1"/>
      <c r="Q2" s="1"/>
      <c r="R2" s="1"/>
      <c r="S2" s="1"/>
      <c r="T2" s="1"/>
      <c r="U2" s="1"/>
    </row>
    <row r="3" spans="1:21" ht="15">
      <c r="A3" s="10" t="s">
        <v>1</v>
      </c>
      <c r="B3" s="116" t="s">
        <v>76</v>
      </c>
      <c r="C3" s="116"/>
      <c r="D3" s="67">
        <v>369</v>
      </c>
      <c r="E3" s="11" t="s">
        <v>2</v>
      </c>
      <c r="F3" s="9"/>
      <c r="G3" s="27" t="s">
        <v>36</v>
      </c>
      <c r="H3" s="28" t="s">
        <v>20</v>
      </c>
      <c r="I3" s="28" t="s">
        <v>35</v>
      </c>
      <c r="J3" s="28" t="s">
        <v>39</v>
      </c>
      <c r="K3" s="5"/>
      <c r="L3" s="28" t="s">
        <v>36</v>
      </c>
      <c r="M3" s="28" t="s">
        <v>20</v>
      </c>
      <c r="N3" s="28" t="s">
        <v>35</v>
      </c>
      <c r="O3" s="30" t="s">
        <v>39</v>
      </c>
      <c r="P3" s="1"/>
      <c r="Q3" s="1"/>
      <c r="R3" s="1"/>
      <c r="S3" s="1"/>
      <c r="T3" s="1"/>
      <c r="U3" s="1"/>
    </row>
    <row r="4" spans="1:21" ht="15.75" thickBot="1">
      <c r="A4" s="12" t="s">
        <v>3</v>
      </c>
      <c r="B4" s="127" t="s">
        <v>77</v>
      </c>
      <c r="C4" s="128"/>
      <c r="D4" s="68">
        <v>9</v>
      </c>
      <c r="E4" s="13" t="s">
        <v>2</v>
      </c>
      <c r="F4" s="9"/>
      <c r="G4" s="82" t="s">
        <v>61</v>
      </c>
      <c r="H4" s="83">
        <v>2048</v>
      </c>
      <c r="I4" s="83">
        <v>2048</v>
      </c>
      <c r="J4" s="83"/>
      <c r="K4" s="84" t="s">
        <v>66</v>
      </c>
      <c r="L4" s="83" t="s">
        <v>61</v>
      </c>
      <c r="M4" s="83">
        <v>2048</v>
      </c>
      <c r="N4" s="83">
        <v>2048</v>
      </c>
      <c r="O4" s="55"/>
      <c r="P4" s="1"/>
      <c r="Q4" s="1"/>
      <c r="R4" s="1"/>
      <c r="S4" s="1"/>
      <c r="T4" s="1"/>
      <c r="U4" s="1"/>
    </row>
    <row r="5" spans="1:21" ht="16.5" thickBot="1" thickTop="1">
      <c r="A5" s="14" t="s">
        <v>4</v>
      </c>
      <c r="B5" s="118" t="s">
        <v>7</v>
      </c>
      <c r="C5" s="119"/>
      <c r="D5" s="69" t="s">
        <v>9</v>
      </c>
      <c r="E5" s="61" t="s">
        <v>8</v>
      </c>
      <c r="F5" s="9"/>
      <c r="G5" s="82" t="s">
        <v>60</v>
      </c>
      <c r="H5" s="83">
        <v>3072</v>
      </c>
      <c r="I5" s="83">
        <v>3072</v>
      </c>
      <c r="J5" s="83"/>
      <c r="K5" s="84" t="s">
        <v>67</v>
      </c>
      <c r="L5" s="83" t="s">
        <v>61</v>
      </c>
      <c r="M5" s="83">
        <v>2048</v>
      </c>
      <c r="N5" s="83">
        <v>2048</v>
      </c>
      <c r="O5" s="55"/>
      <c r="P5" s="1"/>
      <c r="Q5" s="1"/>
      <c r="R5" s="1"/>
      <c r="S5" s="1"/>
      <c r="T5" s="1"/>
      <c r="U5" s="1"/>
    </row>
    <row r="6" spans="1:21" ht="16.5" thickBot="1" thickTop="1">
      <c r="A6" s="14" t="s">
        <v>6</v>
      </c>
      <c r="B6" s="125" t="s">
        <v>42</v>
      </c>
      <c r="C6" s="126"/>
      <c r="D6" s="70"/>
      <c r="E6" s="15"/>
      <c r="F6" s="9"/>
      <c r="G6" s="82" t="s">
        <v>59</v>
      </c>
      <c r="H6" s="83">
        <v>4096</v>
      </c>
      <c r="I6" s="83">
        <v>4096</v>
      </c>
      <c r="J6" s="83"/>
      <c r="K6" s="84" t="s">
        <v>68</v>
      </c>
      <c r="L6" s="83" t="s">
        <v>61</v>
      </c>
      <c r="M6" s="83">
        <v>2048</v>
      </c>
      <c r="N6" s="83">
        <v>2048</v>
      </c>
      <c r="O6" s="55"/>
      <c r="P6" s="1"/>
      <c r="Q6" s="1"/>
      <c r="R6" s="1"/>
      <c r="S6" s="1"/>
      <c r="T6" s="1"/>
      <c r="U6" s="1"/>
    </row>
    <row r="7" spans="1:21" ht="15.75" thickTop="1">
      <c r="A7" s="16"/>
      <c r="B7" s="95" t="s">
        <v>15</v>
      </c>
      <c r="C7" s="96"/>
      <c r="D7" s="71" t="s">
        <v>74</v>
      </c>
      <c r="E7" s="2"/>
      <c r="F7" s="9"/>
      <c r="G7" s="82" t="s">
        <v>58</v>
      </c>
      <c r="H7" s="83">
        <v>5120</v>
      </c>
      <c r="I7" s="83">
        <v>5120</v>
      </c>
      <c r="J7" s="83"/>
      <c r="K7" s="84" t="s">
        <v>69</v>
      </c>
      <c r="L7" s="83" t="s">
        <v>61</v>
      </c>
      <c r="M7" s="83">
        <v>2048</v>
      </c>
      <c r="N7" s="83">
        <v>2048</v>
      </c>
      <c r="O7" s="55"/>
      <c r="P7" s="1"/>
      <c r="Q7" s="1"/>
      <c r="R7" s="1"/>
      <c r="S7" s="1"/>
      <c r="T7" s="1"/>
      <c r="U7" s="1"/>
    </row>
    <row r="8" spans="1:21" ht="15">
      <c r="A8" s="16"/>
      <c r="B8" s="95" t="s">
        <v>16</v>
      </c>
      <c r="C8" s="96"/>
      <c r="D8" s="67"/>
      <c r="E8" s="2"/>
      <c r="F8" s="9"/>
      <c r="G8" s="82">
        <v>6144</v>
      </c>
      <c r="H8" s="82">
        <v>6144</v>
      </c>
      <c r="I8" s="82">
        <v>6144</v>
      </c>
      <c r="J8" s="83"/>
      <c r="K8" s="84" t="s">
        <v>62</v>
      </c>
      <c r="L8" s="83">
        <v>3072</v>
      </c>
      <c r="M8" s="83">
        <v>3072</v>
      </c>
      <c r="N8" s="83">
        <v>3072</v>
      </c>
      <c r="O8" s="55"/>
      <c r="P8" s="1"/>
      <c r="Q8" s="1"/>
      <c r="R8" s="1"/>
      <c r="S8" s="1"/>
      <c r="T8" s="1"/>
      <c r="U8" s="1"/>
    </row>
    <row r="9" spans="1:21" ht="15.75" thickBot="1">
      <c r="A9" s="16"/>
      <c r="B9" s="95" t="s">
        <v>17</v>
      </c>
      <c r="C9" s="96"/>
      <c r="D9" s="67"/>
      <c r="E9" s="2"/>
      <c r="F9" s="9"/>
      <c r="G9" s="82">
        <v>8192</v>
      </c>
      <c r="H9" s="82">
        <v>8192</v>
      </c>
      <c r="I9" s="82">
        <v>8192</v>
      </c>
      <c r="J9" s="83"/>
      <c r="K9" s="84" t="s">
        <v>63</v>
      </c>
      <c r="L9" s="83">
        <v>4096</v>
      </c>
      <c r="M9" s="83">
        <v>4096</v>
      </c>
      <c r="N9" s="83">
        <v>4096</v>
      </c>
      <c r="O9" s="55"/>
      <c r="P9" s="1"/>
      <c r="Q9" s="1"/>
      <c r="R9" s="1"/>
      <c r="S9" s="1"/>
      <c r="T9" s="1"/>
      <c r="U9" s="1"/>
    </row>
    <row r="10" spans="1:21" ht="15.75" thickTop="1">
      <c r="A10" s="6" t="s">
        <v>5</v>
      </c>
      <c r="B10" s="17"/>
      <c r="C10" s="17"/>
      <c r="D10" s="72" t="s">
        <v>20</v>
      </c>
      <c r="E10" s="24" t="s">
        <v>21</v>
      </c>
      <c r="F10" s="9"/>
      <c r="G10" s="82">
        <v>10240</v>
      </c>
      <c r="H10" s="82">
        <v>10240</v>
      </c>
      <c r="I10" s="82">
        <v>10240</v>
      </c>
      <c r="J10" s="83"/>
      <c r="K10" s="84" t="s">
        <v>64</v>
      </c>
      <c r="L10" s="83">
        <v>5120</v>
      </c>
      <c r="M10" s="83">
        <v>5120</v>
      </c>
      <c r="N10" s="83">
        <v>5120</v>
      </c>
      <c r="O10" s="55"/>
      <c r="P10" s="1"/>
      <c r="Q10" s="1"/>
      <c r="R10" s="1"/>
      <c r="S10" s="1"/>
      <c r="T10" s="1"/>
      <c r="U10" s="1"/>
    </row>
    <row r="11" spans="1:21" ht="15">
      <c r="A11" s="18"/>
      <c r="B11" s="91" t="s">
        <v>10</v>
      </c>
      <c r="C11" s="94"/>
      <c r="D11" s="67">
        <v>14</v>
      </c>
      <c r="E11" s="80">
        <v>7</v>
      </c>
      <c r="F11" s="9" t="s">
        <v>11</v>
      </c>
      <c r="G11" s="82">
        <v>12288</v>
      </c>
      <c r="H11" s="82">
        <v>12288</v>
      </c>
      <c r="I11" s="82">
        <v>12288</v>
      </c>
      <c r="J11" s="83"/>
      <c r="K11" s="84" t="s">
        <v>65</v>
      </c>
      <c r="L11" s="83">
        <v>6144</v>
      </c>
      <c r="M11" s="83">
        <v>6144</v>
      </c>
      <c r="N11" s="83">
        <v>6144</v>
      </c>
      <c r="O11" s="55"/>
      <c r="P11" s="1"/>
      <c r="Q11" s="1"/>
      <c r="R11" s="1"/>
      <c r="S11" s="1"/>
      <c r="T11" s="1"/>
      <c r="U11" s="1"/>
    </row>
    <row r="12" spans="1:21" ht="15">
      <c r="A12" s="19"/>
      <c r="B12" s="117" t="s">
        <v>12</v>
      </c>
      <c r="C12" s="117"/>
      <c r="D12" s="67">
        <v>48</v>
      </c>
      <c r="E12" s="81">
        <v>48</v>
      </c>
      <c r="F12" s="9" t="s">
        <v>31</v>
      </c>
      <c r="G12" s="52"/>
      <c r="H12" s="53"/>
      <c r="I12" s="53"/>
      <c r="J12" s="53"/>
      <c r="K12" s="54"/>
      <c r="L12" s="53"/>
      <c r="M12" s="53"/>
      <c r="N12" s="53"/>
      <c r="O12" s="55"/>
      <c r="P12" s="1"/>
      <c r="Q12" s="1"/>
      <c r="R12" s="1"/>
      <c r="S12" s="1"/>
      <c r="T12" s="1"/>
      <c r="U12" s="1"/>
    </row>
    <row r="13" spans="1:21" ht="15">
      <c r="A13" s="19"/>
      <c r="B13" s="116" t="s">
        <v>37</v>
      </c>
      <c r="C13" s="116"/>
      <c r="D13" s="67">
        <v>14</v>
      </c>
      <c r="E13" s="81">
        <v>14</v>
      </c>
      <c r="F13" s="9" t="s">
        <v>11</v>
      </c>
      <c r="G13" s="52"/>
      <c r="H13" s="53"/>
      <c r="I13" s="53"/>
      <c r="J13" s="53"/>
      <c r="K13" s="54"/>
      <c r="L13" s="53"/>
      <c r="M13" s="53"/>
      <c r="N13" s="53"/>
      <c r="O13" s="55"/>
      <c r="P13" s="1"/>
      <c r="Q13" s="1"/>
      <c r="R13" s="1"/>
      <c r="S13" s="1"/>
      <c r="T13" s="1"/>
      <c r="U13" s="1"/>
    </row>
    <row r="14" spans="1:21" ht="15.75" thickBot="1">
      <c r="A14" s="19"/>
      <c r="B14" s="117" t="s">
        <v>13</v>
      </c>
      <c r="C14" s="117"/>
      <c r="D14" s="67">
        <v>98</v>
      </c>
      <c r="E14" s="81">
        <v>99</v>
      </c>
      <c r="F14" s="9" t="s">
        <v>38</v>
      </c>
      <c r="G14" s="56"/>
      <c r="H14" s="57"/>
      <c r="I14" s="57"/>
      <c r="J14" s="57"/>
      <c r="K14" s="58"/>
      <c r="L14" s="57"/>
      <c r="M14" s="57"/>
      <c r="N14" s="57"/>
      <c r="O14" s="59"/>
      <c r="P14" s="1"/>
      <c r="Q14" s="1"/>
      <c r="R14" s="1"/>
      <c r="S14" s="1"/>
      <c r="T14" s="1"/>
      <c r="U14" s="1"/>
    </row>
    <row r="15" spans="1:21" ht="15">
      <c r="A15" s="19"/>
      <c r="B15" s="116" t="s">
        <v>14</v>
      </c>
      <c r="C15" s="116"/>
      <c r="D15" s="67">
        <v>98</v>
      </c>
      <c r="E15" s="81">
        <v>99</v>
      </c>
      <c r="F15" s="9" t="s">
        <v>38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20"/>
      <c r="B16" s="21"/>
      <c r="C16" s="21"/>
      <c r="D16" s="73"/>
      <c r="E16" s="21"/>
      <c r="F16" s="9"/>
      <c r="P16" s="1"/>
      <c r="Q16" s="1"/>
      <c r="R16" s="1"/>
      <c r="S16" s="1"/>
      <c r="T16" s="1"/>
      <c r="U16" s="1"/>
    </row>
    <row r="17" spans="1:21" ht="15">
      <c r="A17" s="20"/>
      <c r="B17" s="91" t="s">
        <v>22</v>
      </c>
      <c r="C17" s="94"/>
      <c r="D17" s="74">
        <v>7</v>
      </c>
      <c r="E17" s="21" t="s">
        <v>11</v>
      </c>
      <c r="F17" s="9"/>
      <c r="P17" s="1"/>
      <c r="Q17" s="1"/>
      <c r="R17" s="1"/>
      <c r="S17" s="1"/>
      <c r="T17" s="1"/>
      <c r="U17" s="1"/>
    </row>
    <row r="18" spans="1:21" ht="15">
      <c r="A18" s="20"/>
      <c r="B18" s="117" t="s">
        <v>23</v>
      </c>
      <c r="C18" s="117"/>
      <c r="D18" s="75">
        <f aca="true" t="shared" si="0" ref="D18:D23">F18</f>
        <v>43.360433604336045</v>
      </c>
      <c r="E18" s="21" t="s">
        <v>26</v>
      </c>
      <c r="F18" s="65">
        <f>16/369*1000</f>
        <v>43.360433604336045</v>
      </c>
      <c r="P18" s="1"/>
      <c r="Q18" s="1"/>
      <c r="R18" s="1"/>
      <c r="S18" s="1"/>
      <c r="T18" s="1"/>
      <c r="U18" s="1"/>
    </row>
    <row r="19" spans="1:21" ht="15">
      <c r="A19" s="20"/>
      <c r="B19" s="116" t="s">
        <v>24</v>
      </c>
      <c r="C19" s="116"/>
      <c r="D19" s="75">
        <f t="shared" si="0"/>
        <v>0</v>
      </c>
      <c r="E19" s="21" t="s">
        <v>26</v>
      </c>
      <c r="F19" s="9"/>
      <c r="P19" s="1"/>
      <c r="Q19" s="1"/>
      <c r="R19" s="1"/>
      <c r="S19" s="1"/>
      <c r="T19" s="1"/>
      <c r="U19" s="1"/>
    </row>
    <row r="20" spans="1:21" ht="15">
      <c r="A20" s="20"/>
      <c r="B20" s="117" t="s">
        <v>25</v>
      </c>
      <c r="C20" s="117"/>
      <c r="D20" s="75">
        <f t="shared" si="0"/>
        <v>0</v>
      </c>
      <c r="E20" s="21" t="s">
        <v>26</v>
      </c>
      <c r="F20" s="9"/>
      <c r="P20" s="1"/>
      <c r="Q20" s="1"/>
      <c r="R20" s="1"/>
      <c r="S20" s="1"/>
      <c r="T20" s="1"/>
      <c r="U20" s="1"/>
    </row>
    <row r="21" spans="1:21" ht="15">
      <c r="A21" s="20"/>
      <c r="B21" s="116" t="s">
        <v>27</v>
      </c>
      <c r="C21" s="116"/>
      <c r="D21" s="75">
        <f t="shared" si="0"/>
        <v>10.840108401084011</v>
      </c>
      <c r="E21" s="21" t="s">
        <v>26</v>
      </c>
      <c r="F21" s="65">
        <f>4/369*1000</f>
        <v>10.840108401084011</v>
      </c>
      <c r="P21" s="1"/>
      <c r="Q21" s="1"/>
      <c r="R21" s="1"/>
      <c r="S21" s="1"/>
      <c r="T21" s="1"/>
      <c r="U21" s="1"/>
    </row>
    <row r="22" spans="1:21" ht="15">
      <c r="A22" s="20"/>
      <c r="B22" s="116" t="s">
        <v>28</v>
      </c>
      <c r="C22" s="116"/>
      <c r="D22" s="75">
        <f t="shared" si="0"/>
        <v>5.420054200542006</v>
      </c>
      <c r="E22" s="21" t="s">
        <v>26</v>
      </c>
      <c r="F22" s="65">
        <f>2/369*1000</f>
        <v>5.420054200542006</v>
      </c>
      <c r="P22" s="1"/>
      <c r="Q22" s="1"/>
      <c r="R22" s="1"/>
      <c r="S22" s="1"/>
      <c r="T22" s="1"/>
      <c r="U22" s="1"/>
    </row>
    <row r="23" spans="1:21" ht="15">
      <c r="A23" s="20"/>
      <c r="B23" s="116" t="s">
        <v>29</v>
      </c>
      <c r="C23" s="116"/>
      <c r="D23" s="75">
        <f t="shared" si="0"/>
        <v>0</v>
      </c>
      <c r="E23" s="21" t="s">
        <v>26</v>
      </c>
      <c r="F23" s="9"/>
      <c r="P23" s="1"/>
      <c r="Q23" s="1"/>
      <c r="R23" s="1"/>
      <c r="S23" s="1"/>
      <c r="T23" s="1"/>
      <c r="U23" s="1"/>
    </row>
    <row r="24" spans="1:21" ht="15">
      <c r="A24" s="20"/>
      <c r="B24" s="116" t="s">
        <v>30</v>
      </c>
      <c r="C24" s="116"/>
      <c r="D24" s="74">
        <v>48</v>
      </c>
      <c r="E24" s="21" t="s">
        <v>31</v>
      </c>
      <c r="F24" s="9"/>
      <c r="P24" s="1"/>
      <c r="Q24" s="1"/>
      <c r="R24" s="1"/>
      <c r="S24" s="1"/>
      <c r="T24" s="1"/>
      <c r="U24" s="1"/>
    </row>
    <row r="25" spans="1:21" ht="15.75" thickBot="1">
      <c r="A25" s="22"/>
      <c r="B25" s="124" t="s">
        <v>32</v>
      </c>
      <c r="C25" s="124"/>
      <c r="D25" s="76">
        <v>14</v>
      </c>
      <c r="E25" s="23" t="s">
        <v>11</v>
      </c>
      <c r="F25" s="60"/>
      <c r="P25" s="1"/>
      <c r="Q25" s="1"/>
      <c r="R25" s="1"/>
      <c r="S25" s="1"/>
      <c r="T25" s="1"/>
      <c r="U25" s="1"/>
    </row>
    <row r="26" spans="1:21" ht="15.75" thickBot="1">
      <c r="A26" s="1"/>
      <c r="B26" s="1"/>
      <c r="C26" s="1"/>
      <c r="D26" s="77"/>
      <c r="E26" s="1"/>
      <c r="F26" s="1"/>
      <c r="P26" s="1"/>
      <c r="Q26" s="1"/>
      <c r="R26" s="1"/>
      <c r="S26" s="1"/>
      <c r="T26" s="1"/>
      <c r="U26" s="1"/>
    </row>
    <row r="27" spans="1:21" ht="16.5" customHeight="1" thickBot="1">
      <c r="A27" s="63"/>
      <c r="B27" s="103" t="s">
        <v>71</v>
      </c>
      <c r="C27" s="103"/>
      <c r="D27" s="103"/>
      <c r="E27" s="103"/>
      <c r="F27" s="32"/>
      <c r="P27" s="1"/>
      <c r="Q27" s="1"/>
      <c r="R27" s="1"/>
      <c r="S27" s="1"/>
      <c r="T27" s="1"/>
      <c r="U27" s="1"/>
    </row>
    <row r="28" spans="1:21" ht="12.75" customHeight="1" thickTop="1">
      <c r="A28" s="6" t="s">
        <v>0</v>
      </c>
      <c r="B28" s="7"/>
      <c r="C28" s="7"/>
      <c r="D28" s="66"/>
      <c r="E28" s="8"/>
      <c r="F28" s="9"/>
      <c r="P28" s="1"/>
      <c r="Q28" s="1"/>
      <c r="R28" s="1"/>
      <c r="S28" s="1"/>
      <c r="T28" s="1"/>
      <c r="U28" s="1"/>
    </row>
    <row r="29" spans="1:21" ht="15.75" customHeight="1">
      <c r="A29" s="10" t="s">
        <v>1</v>
      </c>
      <c r="B29" s="89" t="s">
        <v>76</v>
      </c>
      <c r="C29" s="90"/>
      <c r="D29" s="67">
        <v>306</v>
      </c>
      <c r="E29" s="11" t="s">
        <v>2</v>
      </c>
      <c r="F29" s="9"/>
      <c r="P29" s="1"/>
      <c r="Q29" s="1"/>
      <c r="R29" s="1"/>
      <c r="S29" s="1"/>
      <c r="T29" s="1"/>
      <c r="U29" s="1"/>
    </row>
    <row r="30" spans="1:21" ht="13.5" customHeight="1" thickBot="1">
      <c r="A30" s="12" t="s">
        <v>3</v>
      </c>
      <c r="B30" s="97" t="s">
        <v>77</v>
      </c>
      <c r="C30" s="98"/>
      <c r="D30" s="68">
        <v>0</v>
      </c>
      <c r="E30" s="13" t="s">
        <v>2</v>
      </c>
      <c r="F30" s="9"/>
      <c r="P30" s="1"/>
      <c r="Q30" s="1"/>
      <c r="R30" s="1"/>
      <c r="S30" s="1"/>
      <c r="T30" s="1"/>
      <c r="U30" s="1"/>
    </row>
    <row r="31" spans="1:21" ht="14.25" customHeight="1" thickBot="1" thickTop="1">
      <c r="A31" s="14" t="s">
        <v>4</v>
      </c>
      <c r="B31" s="99" t="s">
        <v>7</v>
      </c>
      <c r="C31" s="100"/>
      <c r="D31" s="78" t="s">
        <v>9</v>
      </c>
      <c r="E31" s="13" t="s">
        <v>8</v>
      </c>
      <c r="F31" s="9"/>
      <c r="P31" s="1"/>
      <c r="Q31" s="1"/>
      <c r="R31" s="1"/>
      <c r="S31" s="1"/>
      <c r="T31" s="1"/>
      <c r="U31" s="1"/>
    </row>
    <row r="32" spans="1:21" ht="14.25" customHeight="1" thickBot="1" thickTop="1">
      <c r="A32" s="14" t="s">
        <v>6</v>
      </c>
      <c r="B32" s="101" t="s">
        <v>42</v>
      </c>
      <c r="C32" s="102"/>
      <c r="D32" s="70"/>
      <c r="E32" s="15"/>
      <c r="F32" s="9"/>
      <c r="P32" s="1"/>
      <c r="Q32" s="1"/>
      <c r="R32" s="1"/>
      <c r="S32" s="1"/>
      <c r="T32" s="1"/>
      <c r="U32" s="1"/>
    </row>
    <row r="33" spans="1:21" ht="15.75" thickTop="1">
      <c r="A33" s="16"/>
      <c r="B33" s="95" t="s">
        <v>15</v>
      </c>
      <c r="C33" s="96"/>
      <c r="D33" s="71" t="s">
        <v>74</v>
      </c>
      <c r="E33" s="2"/>
      <c r="F33" s="9"/>
      <c r="G33" s="120" t="s">
        <v>41</v>
      </c>
      <c r="H33" s="121"/>
      <c r="I33" s="31"/>
      <c r="J33" s="31"/>
      <c r="K33" s="31"/>
      <c r="L33" s="31"/>
      <c r="M33" s="31"/>
      <c r="N33" s="31"/>
      <c r="O33" s="32"/>
      <c r="P33" s="1"/>
      <c r="Q33" s="1"/>
      <c r="R33" s="1"/>
      <c r="S33" s="1"/>
      <c r="T33" s="1"/>
      <c r="U33" s="1"/>
    </row>
    <row r="34" spans="1:21" ht="12.75" customHeight="1">
      <c r="A34" s="16"/>
      <c r="B34" s="95" t="s">
        <v>16</v>
      </c>
      <c r="C34" s="96"/>
      <c r="D34" s="67"/>
      <c r="E34" s="2"/>
      <c r="F34" s="9"/>
      <c r="G34" s="33"/>
      <c r="H34" s="34"/>
      <c r="I34" s="34"/>
      <c r="J34" s="34"/>
      <c r="K34" s="34"/>
      <c r="L34" s="34"/>
      <c r="M34" s="34"/>
      <c r="N34" s="34"/>
      <c r="O34" s="35"/>
      <c r="P34" s="1"/>
      <c r="Q34" s="1"/>
      <c r="R34" s="1"/>
      <c r="S34" s="1"/>
      <c r="T34" s="1"/>
      <c r="U34" s="1"/>
    </row>
    <row r="35" spans="1:21" ht="12.75" customHeight="1" thickBot="1">
      <c r="A35" s="16"/>
      <c r="B35" s="95" t="s">
        <v>17</v>
      </c>
      <c r="C35" s="96"/>
      <c r="D35" s="67"/>
      <c r="E35" s="2"/>
      <c r="F35" s="9"/>
      <c r="G35" s="36" t="s">
        <v>43</v>
      </c>
      <c r="H35" s="37"/>
      <c r="I35" s="85">
        <v>1.4</v>
      </c>
      <c r="J35" s="37" t="s">
        <v>38</v>
      </c>
      <c r="K35" s="34"/>
      <c r="L35" s="34"/>
      <c r="M35" s="34"/>
      <c r="N35" s="34"/>
      <c r="O35" s="35"/>
      <c r="P35" s="1"/>
      <c r="Q35" s="1"/>
      <c r="R35" s="1"/>
      <c r="S35" s="1"/>
      <c r="T35" s="1"/>
      <c r="U35" s="1"/>
    </row>
    <row r="36" spans="1:21" ht="12.75" customHeight="1" thickTop="1">
      <c r="A36" s="6" t="s">
        <v>5</v>
      </c>
      <c r="B36" s="17"/>
      <c r="C36" s="17"/>
      <c r="D36" s="72" t="s">
        <v>20</v>
      </c>
      <c r="E36" s="24" t="s">
        <v>21</v>
      </c>
      <c r="F36" s="9"/>
      <c r="G36" s="36" t="s">
        <v>44</v>
      </c>
      <c r="H36" s="37"/>
      <c r="I36" s="85">
        <v>12</v>
      </c>
      <c r="J36" s="37" t="s">
        <v>45</v>
      </c>
      <c r="K36" s="34"/>
      <c r="L36" s="34"/>
      <c r="M36" s="34"/>
      <c r="N36" s="34"/>
      <c r="O36" s="35"/>
      <c r="P36" s="1"/>
      <c r="Q36" s="1"/>
      <c r="R36" s="1"/>
      <c r="S36" s="1"/>
      <c r="T36" s="1"/>
      <c r="U36" s="1"/>
    </row>
    <row r="37" spans="1:21" ht="12.75" customHeight="1">
      <c r="A37" s="18"/>
      <c r="B37" s="91" t="s">
        <v>10</v>
      </c>
      <c r="C37" s="92"/>
      <c r="D37" s="67">
        <v>14</v>
      </c>
      <c r="E37" s="80">
        <v>7</v>
      </c>
      <c r="F37" s="9" t="s">
        <v>11</v>
      </c>
      <c r="G37" s="33"/>
      <c r="H37" s="34"/>
      <c r="I37" s="34"/>
      <c r="J37" s="34"/>
      <c r="K37" s="34"/>
      <c r="L37" s="34"/>
      <c r="M37" s="34"/>
      <c r="N37" s="34"/>
      <c r="O37" s="35"/>
      <c r="P37" s="1"/>
      <c r="Q37" s="1"/>
      <c r="R37" s="1"/>
      <c r="S37" s="1"/>
      <c r="T37" s="1"/>
      <c r="U37" s="1"/>
    </row>
    <row r="38" spans="1:21" ht="12.75" customHeight="1">
      <c r="A38" s="19"/>
      <c r="B38" s="93" t="s">
        <v>12</v>
      </c>
      <c r="C38" s="94"/>
      <c r="D38" s="67">
        <v>48</v>
      </c>
      <c r="E38" s="81">
        <v>48</v>
      </c>
      <c r="F38" s="9" t="s">
        <v>31</v>
      </c>
      <c r="G38" s="33"/>
      <c r="H38" s="34"/>
      <c r="I38" s="34"/>
      <c r="J38" s="34"/>
      <c r="K38" s="34"/>
      <c r="L38" s="34"/>
      <c r="M38" s="34"/>
      <c r="N38" s="34"/>
      <c r="O38" s="35"/>
      <c r="P38" s="1"/>
      <c r="Q38" s="1"/>
      <c r="R38" s="1"/>
      <c r="S38" s="1"/>
      <c r="T38" s="1"/>
      <c r="U38" s="1"/>
    </row>
    <row r="39" spans="1:21" ht="15.75" thickBot="1">
      <c r="A39" s="19"/>
      <c r="B39" s="89" t="s">
        <v>37</v>
      </c>
      <c r="C39" s="90"/>
      <c r="D39" s="67">
        <v>14</v>
      </c>
      <c r="E39" s="81">
        <v>14</v>
      </c>
      <c r="F39" s="9" t="s">
        <v>11</v>
      </c>
      <c r="G39" s="38"/>
      <c r="H39" s="39"/>
      <c r="I39" s="39"/>
      <c r="J39" s="39"/>
      <c r="K39" s="39"/>
      <c r="L39" s="39"/>
      <c r="M39" s="39"/>
      <c r="N39" s="39"/>
      <c r="O39" s="40"/>
      <c r="P39" s="1"/>
      <c r="Q39" s="1"/>
      <c r="R39" s="1"/>
      <c r="S39" s="1"/>
      <c r="T39" s="1"/>
      <c r="U39" s="1"/>
    </row>
    <row r="40" spans="1:21" ht="12.75" customHeight="1">
      <c r="A40" s="19"/>
      <c r="B40" s="93" t="s">
        <v>13</v>
      </c>
      <c r="C40" s="94"/>
      <c r="D40" s="67">
        <v>90</v>
      </c>
      <c r="E40" s="81">
        <v>99</v>
      </c>
      <c r="F40" s="9" t="s">
        <v>38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6" ht="15">
      <c r="A41" s="19"/>
      <c r="B41" s="89" t="s">
        <v>14</v>
      </c>
      <c r="C41" s="90"/>
      <c r="D41" s="67">
        <v>98</v>
      </c>
      <c r="E41" s="81">
        <v>99</v>
      </c>
      <c r="F41" s="9" t="s">
        <v>38</v>
      </c>
    </row>
    <row r="42" spans="1:6" ht="15">
      <c r="A42" s="20"/>
      <c r="B42" s="21"/>
      <c r="C42" s="21"/>
      <c r="D42" s="73"/>
      <c r="E42" s="21"/>
      <c r="F42" s="9"/>
    </row>
    <row r="43" spans="1:6" ht="15">
      <c r="A43" s="20"/>
      <c r="B43" s="91" t="s">
        <v>22</v>
      </c>
      <c r="C43" s="92"/>
      <c r="D43" s="74">
        <v>7</v>
      </c>
      <c r="E43" s="21" t="s">
        <v>11</v>
      </c>
      <c r="F43" s="9"/>
    </row>
    <row r="44" spans="1:6" ht="15">
      <c r="A44" s="20"/>
      <c r="B44" s="93" t="s">
        <v>23</v>
      </c>
      <c r="C44" s="94"/>
      <c r="D44" s="75">
        <f aca="true" t="shared" si="1" ref="D44:D49">F44</f>
        <v>13.071895424836601</v>
      </c>
      <c r="E44" s="21" t="s">
        <v>26</v>
      </c>
      <c r="F44" s="65">
        <f>4/306*1000</f>
        <v>13.071895424836601</v>
      </c>
    </row>
    <row r="45" spans="1:6" ht="15">
      <c r="A45" s="20"/>
      <c r="B45" s="89" t="s">
        <v>24</v>
      </c>
      <c r="C45" s="90"/>
      <c r="D45" s="75">
        <f t="shared" si="1"/>
        <v>0</v>
      </c>
      <c r="E45" s="21" t="s">
        <v>26</v>
      </c>
      <c r="F45" s="9"/>
    </row>
    <row r="46" spans="1:6" ht="15">
      <c r="A46" s="20"/>
      <c r="B46" s="93" t="s">
        <v>25</v>
      </c>
      <c r="C46" s="94"/>
      <c r="D46" s="75">
        <f t="shared" si="1"/>
        <v>0</v>
      </c>
      <c r="E46" s="21" t="s">
        <v>26</v>
      </c>
      <c r="F46" s="9"/>
    </row>
    <row r="47" spans="1:6" ht="15">
      <c r="A47" s="20"/>
      <c r="B47" s="89" t="s">
        <v>27</v>
      </c>
      <c r="C47" s="90"/>
      <c r="D47" s="75">
        <f t="shared" si="1"/>
        <v>6.5359477124183005</v>
      </c>
      <c r="E47" s="21" t="s">
        <v>26</v>
      </c>
      <c r="F47" s="65">
        <f>2/306*1000</f>
        <v>6.5359477124183005</v>
      </c>
    </row>
    <row r="48" spans="1:6" ht="15">
      <c r="A48" s="20"/>
      <c r="B48" s="89" t="s">
        <v>28</v>
      </c>
      <c r="C48" s="90"/>
      <c r="D48" s="75">
        <f t="shared" si="1"/>
        <v>3.2679738562091503</v>
      </c>
      <c r="E48" s="21" t="s">
        <v>26</v>
      </c>
      <c r="F48" s="65">
        <f>1/306*1000</f>
        <v>3.2679738562091503</v>
      </c>
    </row>
    <row r="49" spans="1:6" ht="15">
      <c r="A49" s="20"/>
      <c r="B49" s="89" t="s">
        <v>29</v>
      </c>
      <c r="C49" s="90"/>
      <c r="D49" s="75">
        <f t="shared" si="1"/>
        <v>0</v>
      </c>
      <c r="E49" s="21" t="s">
        <v>26</v>
      </c>
      <c r="F49" s="9"/>
    </row>
    <row r="50" spans="1:6" ht="15">
      <c r="A50" s="20"/>
      <c r="B50" s="89" t="s">
        <v>30</v>
      </c>
      <c r="C50" s="90"/>
      <c r="D50" s="74">
        <v>48</v>
      </c>
      <c r="E50" s="21" t="s">
        <v>31</v>
      </c>
      <c r="F50" s="9"/>
    </row>
    <row r="51" spans="1:6" ht="15.75" thickBot="1">
      <c r="A51" s="22"/>
      <c r="B51" s="87" t="s">
        <v>32</v>
      </c>
      <c r="C51" s="88"/>
      <c r="D51" s="76">
        <v>14</v>
      </c>
      <c r="E51" s="23" t="s">
        <v>11</v>
      </c>
      <c r="F51" s="60"/>
    </row>
    <row r="52" ht="15.75" thickBot="1"/>
    <row r="53" spans="1:6" ht="13.5" thickBot="1">
      <c r="A53" s="64"/>
      <c r="B53" s="106" t="s">
        <v>73</v>
      </c>
      <c r="C53" s="106"/>
      <c r="D53" s="106"/>
      <c r="E53" s="106"/>
      <c r="F53" s="42"/>
    </row>
    <row r="54" spans="1:6" ht="16.5" thickBot="1" thickTop="1">
      <c r="A54" s="6" t="s">
        <v>0</v>
      </c>
      <c r="B54" s="7"/>
      <c r="C54" s="7"/>
      <c r="D54" s="66"/>
      <c r="E54" s="8"/>
      <c r="F54" s="9"/>
    </row>
    <row r="55" spans="1:15" ht="15">
      <c r="A55" s="10" t="s">
        <v>1</v>
      </c>
      <c r="B55" s="89" t="s">
        <v>76</v>
      </c>
      <c r="C55" s="90"/>
      <c r="D55" s="67">
        <v>375</v>
      </c>
      <c r="E55" s="11" t="s">
        <v>2</v>
      </c>
      <c r="F55" s="9"/>
      <c r="G55" s="122" t="s">
        <v>72</v>
      </c>
      <c r="H55" s="123"/>
      <c r="I55" s="41"/>
      <c r="J55" s="41"/>
      <c r="K55" s="41"/>
      <c r="L55" s="41"/>
      <c r="M55" s="41"/>
      <c r="N55" s="41"/>
      <c r="O55" s="42"/>
    </row>
    <row r="56" spans="1:15" ht="15.75" thickBot="1">
      <c r="A56" s="12" t="s">
        <v>3</v>
      </c>
      <c r="B56" s="97" t="s">
        <v>19</v>
      </c>
      <c r="C56" s="98"/>
      <c r="D56" s="68">
        <v>46</v>
      </c>
      <c r="E56" s="13" t="s">
        <v>2</v>
      </c>
      <c r="F56" s="9"/>
      <c r="G56" s="43"/>
      <c r="H56" s="44"/>
      <c r="I56" s="44"/>
      <c r="J56" s="44"/>
      <c r="K56" s="44"/>
      <c r="L56" s="44"/>
      <c r="M56" s="44"/>
      <c r="N56" s="44"/>
      <c r="O56" s="45"/>
    </row>
    <row r="57" spans="1:15" ht="16.5" thickBot="1" thickTop="1">
      <c r="A57" s="14" t="s">
        <v>4</v>
      </c>
      <c r="B57" s="99" t="s">
        <v>7</v>
      </c>
      <c r="C57" s="100"/>
      <c r="D57" s="69" t="s">
        <v>9</v>
      </c>
      <c r="E57" s="61" t="s">
        <v>8</v>
      </c>
      <c r="F57" s="9"/>
      <c r="G57" s="46" t="s">
        <v>46</v>
      </c>
      <c r="H57" s="47"/>
      <c r="I57" s="47"/>
      <c r="J57" s="86">
        <v>70</v>
      </c>
      <c r="K57" s="47" t="s">
        <v>47</v>
      </c>
      <c r="L57" s="44" t="s">
        <v>56</v>
      </c>
      <c r="M57" s="44"/>
      <c r="N57" s="44"/>
      <c r="O57" s="45"/>
    </row>
    <row r="58" spans="1:15" ht="16.5" thickBot="1" thickTop="1">
      <c r="A58" s="14" t="s">
        <v>6</v>
      </c>
      <c r="B58" s="101" t="s">
        <v>42</v>
      </c>
      <c r="C58" s="102"/>
      <c r="D58" s="70"/>
      <c r="E58" s="15"/>
      <c r="F58" s="9"/>
      <c r="G58" s="110" t="s">
        <v>48</v>
      </c>
      <c r="H58" s="111"/>
      <c r="I58" s="111"/>
      <c r="J58" s="112">
        <v>4</v>
      </c>
      <c r="K58" s="114" t="s">
        <v>49</v>
      </c>
      <c r="L58" s="44" t="s">
        <v>56</v>
      </c>
      <c r="M58" s="44"/>
      <c r="N58" s="44"/>
      <c r="O58" s="45"/>
    </row>
    <row r="59" spans="1:15" ht="15.75" thickTop="1">
      <c r="A59" s="16"/>
      <c r="B59" s="95" t="s">
        <v>15</v>
      </c>
      <c r="C59" s="96"/>
      <c r="D59" s="71" t="s">
        <v>74</v>
      </c>
      <c r="E59" s="2"/>
      <c r="F59" s="9"/>
      <c r="G59" s="110"/>
      <c r="H59" s="111"/>
      <c r="I59" s="111"/>
      <c r="J59" s="113"/>
      <c r="K59" s="115"/>
      <c r="L59" s="44" t="s">
        <v>56</v>
      </c>
      <c r="M59" s="44"/>
      <c r="N59" s="44"/>
      <c r="O59" s="45"/>
    </row>
    <row r="60" spans="1:15" ht="15">
      <c r="A60" s="16"/>
      <c r="B60" s="95" t="s">
        <v>16</v>
      </c>
      <c r="C60" s="96"/>
      <c r="D60" s="67"/>
      <c r="E60" s="2"/>
      <c r="F60" s="9"/>
      <c r="G60" s="104" t="s">
        <v>50</v>
      </c>
      <c r="H60" s="104"/>
      <c r="I60" s="105"/>
      <c r="J60" s="86">
        <v>42</v>
      </c>
      <c r="K60" s="47" t="s">
        <v>49</v>
      </c>
      <c r="L60" s="50" t="s">
        <v>57</v>
      </c>
      <c r="M60" s="51"/>
      <c r="N60" s="51"/>
      <c r="O60" s="45"/>
    </row>
    <row r="61" spans="1:15" ht="15.75" thickBot="1">
      <c r="A61" s="16"/>
      <c r="B61" s="95" t="s">
        <v>17</v>
      </c>
      <c r="C61" s="96"/>
      <c r="D61" s="67"/>
      <c r="E61" s="2"/>
      <c r="F61" s="9"/>
      <c r="G61" s="104" t="s">
        <v>51</v>
      </c>
      <c r="H61" s="104"/>
      <c r="I61" s="105"/>
      <c r="J61" s="86" t="s">
        <v>75</v>
      </c>
      <c r="K61" s="47" t="s">
        <v>55</v>
      </c>
      <c r="L61" s="50" t="s">
        <v>53</v>
      </c>
      <c r="M61" s="44"/>
      <c r="N61" s="44"/>
      <c r="O61" s="45"/>
    </row>
    <row r="62" spans="1:15" ht="15.75" thickTop="1">
      <c r="A62" s="6" t="s">
        <v>5</v>
      </c>
      <c r="B62" s="17"/>
      <c r="C62" s="17"/>
      <c r="D62" s="72" t="s">
        <v>20</v>
      </c>
      <c r="E62" s="24" t="s">
        <v>21</v>
      </c>
      <c r="F62" s="9"/>
      <c r="G62" s="104" t="s">
        <v>52</v>
      </c>
      <c r="H62" s="104"/>
      <c r="I62" s="105"/>
      <c r="J62" s="86" t="s">
        <v>75</v>
      </c>
      <c r="K62" s="47" t="s">
        <v>55</v>
      </c>
      <c r="L62" s="50" t="s">
        <v>53</v>
      </c>
      <c r="M62" s="44"/>
      <c r="N62" s="44" t="s">
        <v>54</v>
      </c>
      <c r="O62" s="45"/>
    </row>
    <row r="63" spans="1:15" ht="15.75" thickBot="1">
      <c r="A63" s="18"/>
      <c r="B63" s="91" t="s">
        <v>10</v>
      </c>
      <c r="C63" s="92"/>
      <c r="D63" s="67">
        <v>7</v>
      </c>
      <c r="E63" s="80">
        <v>7</v>
      </c>
      <c r="F63" s="9" t="s">
        <v>11</v>
      </c>
      <c r="G63" s="48"/>
      <c r="H63" s="48"/>
      <c r="I63" s="48"/>
      <c r="J63" s="48"/>
      <c r="K63" s="48"/>
      <c r="L63" s="48"/>
      <c r="M63" s="48"/>
      <c r="N63" s="48"/>
      <c r="O63" s="49"/>
    </row>
    <row r="64" spans="1:6" ht="15">
      <c r="A64" s="19"/>
      <c r="B64" s="93" t="s">
        <v>12</v>
      </c>
      <c r="C64" s="94"/>
      <c r="D64" s="67">
        <v>48</v>
      </c>
      <c r="E64" s="81">
        <v>48</v>
      </c>
      <c r="F64" s="9" t="s">
        <v>31</v>
      </c>
    </row>
    <row r="65" spans="1:6" ht="15">
      <c r="A65" s="19"/>
      <c r="B65" s="89" t="s">
        <v>37</v>
      </c>
      <c r="C65" s="90"/>
      <c r="D65" s="67">
        <v>14</v>
      </c>
      <c r="E65" s="81">
        <v>14</v>
      </c>
      <c r="F65" s="9" t="s">
        <v>11</v>
      </c>
    </row>
    <row r="66" spans="1:6" ht="15">
      <c r="A66" s="19"/>
      <c r="B66" s="93" t="s">
        <v>13</v>
      </c>
      <c r="C66" s="94"/>
      <c r="D66" s="67">
        <v>90</v>
      </c>
      <c r="E66" s="81">
        <v>99</v>
      </c>
      <c r="F66" s="9" t="s">
        <v>38</v>
      </c>
    </row>
    <row r="67" spans="1:6" ht="15">
      <c r="A67" s="19"/>
      <c r="B67" s="89" t="s">
        <v>14</v>
      </c>
      <c r="C67" s="90"/>
      <c r="D67" s="67">
        <v>98</v>
      </c>
      <c r="E67" s="81">
        <v>99</v>
      </c>
      <c r="F67" s="9" t="s">
        <v>38</v>
      </c>
    </row>
    <row r="68" spans="1:6" ht="15">
      <c r="A68" s="20"/>
      <c r="B68" s="21"/>
      <c r="C68" s="21"/>
      <c r="D68" s="73"/>
      <c r="E68" s="21"/>
      <c r="F68" s="9"/>
    </row>
    <row r="69" spans="1:6" ht="15">
      <c r="A69" s="20"/>
      <c r="B69" s="91" t="s">
        <v>22</v>
      </c>
      <c r="C69" s="92"/>
      <c r="D69" s="74">
        <v>7</v>
      </c>
      <c r="E69" s="21" t="s">
        <v>11</v>
      </c>
      <c r="F69" s="9"/>
    </row>
    <row r="70" spans="1:6" ht="15">
      <c r="A70" s="20"/>
      <c r="B70" s="93" t="s">
        <v>23</v>
      </c>
      <c r="C70" s="94"/>
      <c r="D70" s="75">
        <f aca="true" t="shared" si="2" ref="D70:D75">F70</f>
        <v>10.666666666666666</v>
      </c>
      <c r="E70" s="21" t="s">
        <v>26</v>
      </c>
      <c r="F70" s="65">
        <f>4/375*1000</f>
        <v>10.666666666666666</v>
      </c>
    </row>
    <row r="71" spans="1:6" ht="15">
      <c r="A71" s="20"/>
      <c r="B71" s="89" t="s">
        <v>24</v>
      </c>
      <c r="C71" s="90"/>
      <c r="D71" s="75">
        <f t="shared" si="2"/>
        <v>0</v>
      </c>
      <c r="E71" s="21" t="s">
        <v>26</v>
      </c>
      <c r="F71" s="9"/>
    </row>
    <row r="72" spans="1:6" ht="15">
      <c r="A72" s="20"/>
      <c r="B72" s="93" t="s">
        <v>25</v>
      </c>
      <c r="C72" s="94"/>
      <c r="D72" s="75">
        <f t="shared" si="2"/>
        <v>0</v>
      </c>
      <c r="E72" s="21" t="s">
        <v>26</v>
      </c>
      <c r="F72" s="9"/>
    </row>
    <row r="73" spans="1:6" ht="15">
      <c r="A73" s="20"/>
      <c r="B73" s="89" t="s">
        <v>27</v>
      </c>
      <c r="C73" s="90"/>
      <c r="D73" s="75">
        <f t="shared" si="2"/>
        <v>5.333333333333333</v>
      </c>
      <c r="E73" s="21" t="s">
        <v>26</v>
      </c>
      <c r="F73" s="65">
        <f>2/375*1000</f>
        <v>5.333333333333333</v>
      </c>
    </row>
    <row r="74" spans="1:6" ht="15">
      <c r="A74" s="20"/>
      <c r="B74" s="89" t="s">
        <v>28</v>
      </c>
      <c r="C74" s="90"/>
      <c r="D74" s="75">
        <f t="shared" si="2"/>
        <v>0</v>
      </c>
      <c r="E74" s="21" t="s">
        <v>26</v>
      </c>
      <c r="F74" s="65">
        <f>0/421*1000</f>
        <v>0</v>
      </c>
    </row>
    <row r="75" spans="1:6" ht="15">
      <c r="A75" s="20"/>
      <c r="B75" s="89" t="s">
        <v>29</v>
      </c>
      <c r="C75" s="90"/>
      <c r="D75" s="75">
        <f t="shared" si="2"/>
        <v>0</v>
      </c>
      <c r="E75" s="21" t="s">
        <v>26</v>
      </c>
      <c r="F75" s="9"/>
    </row>
    <row r="76" spans="1:6" ht="15">
      <c r="A76" s="20"/>
      <c r="B76" s="89" t="s">
        <v>30</v>
      </c>
      <c r="C76" s="90"/>
      <c r="D76" s="74">
        <v>48</v>
      </c>
      <c r="E76" s="21" t="s">
        <v>31</v>
      </c>
      <c r="F76" s="9"/>
    </row>
    <row r="77" spans="1:6" ht="15.75" thickBot="1">
      <c r="A77" s="22"/>
      <c r="B77" s="87" t="s">
        <v>32</v>
      </c>
      <c r="C77" s="88"/>
      <c r="D77" s="76">
        <v>14</v>
      </c>
      <c r="E77" s="23" t="s">
        <v>11</v>
      </c>
      <c r="F77" s="60"/>
    </row>
  </sheetData>
  <mergeCells count="76">
    <mergeCell ref="B77:C77"/>
    <mergeCell ref="B73:C73"/>
    <mergeCell ref="B74:C74"/>
    <mergeCell ref="B75:C75"/>
    <mergeCell ref="B76:C76"/>
    <mergeCell ref="B69:C69"/>
    <mergeCell ref="B70:C70"/>
    <mergeCell ref="B71:C71"/>
    <mergeCell ref="B72:C72"/>
    <mergeCell ref="B64:C64"/>
    <mergeCell ref="B65:C65"/>
    <mergeCell ref="B66:C66"/>
    <mergeCell ref="B67:C67"/>
    <mergeCell ref="B59:C59"/>
    <mergeCell ref="B60:C60"/>
    <mergeCell ref="B61:C61"/>
    <mergeCell ref="B63:C63"/>
    <mergeCell ref="B55:C55"/>
    <mergeCell ref="B56:C56"/>
    <mergeCell ref="B57:C57"/>
    <mergeCell ref="B58:C58"/>
    <mergeCell ref="B27:E27"/>
    <mergeCell ref="B29:C29"/>
    <mergeCell ref="B30:C30"/>
    <mergeCell ref="B31:C31"/>
    <mergeCell ref="B32:C32"/>
    <mergeCell ref="B33:C33"/>
    <mergeCell ref="B34:C34"/>
    <mergeCell ref="B45:C45"/>
    <mergeCell ref="B35:C35"/>
    <mergeCell ref="B37:C37"/>
    <mergeCell ref="B38:C38"/>
    <mergeCell ref="B39:C39"/>
    <mergeCell ref="G60:I60"/>
    <mergeCell ref="G61:I61"/>
    <mergeCell ref="G62:I62"/>
    <mergeCell ref="B46:C46"/>
    <mergeCell ref="B47:C47"/>
    <mergeCell ref="B48:C48"/>
    <mergeCell ref="B49:C49"/>
    <mergeCell ref="B50:C50"/>
    <mergeCell ref="B51:C51"/>
    <mergeCell ref="B53:E53"/>
    <mergeCell ref="L2:O2"/>
    <mergeCell ref="B1:E1"/>
    <mergeCell ref="G58:I59"/>
    <mergeCell ref="J58:J59"/>
    <mergeCell ref="K58:K59"/>
    <mergeCell ref="B19:C19"/>
    <mergeCell ref="B20:C20"/>
    <mergeCell ref="B21:C21"/>
    <mergeCell ref="B3:C3"/>
    <mergeCell ref="B4:C4"/>
    <mergeCell ref="G33:H33"/>
    <mergeCell ref="G55:H55"/>
    <mergeCell ref="B11:C11"/>
    <mergeCell ref="B12:C12"/>
    <mergeCell ref="B13:C13"/>
    <mergeCell ref="B14:C14"/>
    <mergeCell ref="B40:C40"/>
    <mergeCell ref="B41:C41"/>
    <mergeCell ref="B43:C43"/>
    <mergeCell ref="B44:C44"/>
    <mergeCell ref="B24:C24"/>
    <mergeCell ref="B25:C25"/>
    <mergeCell ref="G2:J2"/>
    <mergeCell ref="B5:C5"/>
    <mergeCell ref="B6:C6"/>
    <mergeCell ref="B7:C7"/>
    <mergeCell ref="B22:C22"/>
    <mergeCell ref="B15:C15"/>
    <mergeCell ref="B8:C8"/>
    <mergeCell ref="B9:C9"/>
    <mergeCell ref="B17:C17"/>
    <mergeCell ref="B18:C18"/>
    <mergeCell ref="B23:C2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Istvan</cp:lastModifiedBy>
  <cp:lastPrinted>2010-01-27T16:13:09Z</cp:lastPrinted>
  <dcterms:created xsi:type="dcterms:W3CDTF">2007-01-29T07:59:32Z</dcterms:created>
  <dcterms:modified xsi:type="dcterms:W3CDTF">2010-01-27T16:13:15Z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-1414296042</vt:i4>
  </property>
  <property fmtid="{D5CDD505-2E9C-101B-9397-08002B2CF9AE}" pid="3" name="_EmailSubject">
    <vt:lpwstr>Ditel</vt:lpwstr>
  </property>
  <property fmtid="{D5CDD505-2E9C-101B-9397-08002B2CF9AE}" pid="4" name="_AuthorEmail">
    <vt:lpwstr>lengyel.robert@ditel.hu</vt:lpwstr>
  </property>
  <property fmtid="{D5CDD505-2E9C-101B-9397-08002B2CF9AE}" pid="5" name="_AuthorEmailDisplayName">
    <vt:lpwstr>Lengyel Robert</vt:lpwstr>
  </property>
  <property fmtid="{D5CDD505-2E9C-101B-9397-08002B2CF9AE}" pid="6" name="_ReviewingToolsShownOnce">
    <vt:lpwstr/>
  </property>
</Properties>
</file>